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'DC30'!$A$1:$K$34</definedName>
    <definedName name="_xlnm.Print_Area" localSheetId="15">'DC31'!$A$1:$K$34</definedName>
    <definedName name="_xlnm.Print_Area" localSheetId="20">'DC32'!$A$1:$K$34</definedName>
    <definedName name="_xlnm.Print_Area" localSheetId="1">'MP301'!$A$1:$K$34</definedName>
    <definedName name="_xlnm.Print_Area" localSheetId="2">'MP302'!$A$1:$K$34</definedName>
    <definedName name="_xlnm.Print_Area" localSheetId="3">'MP303'!$A$1:$K$34</definedName>
    <definedName name="_xlnm.Print_Area" localSheetId="4">'MP304'!$A$1:$K$34</definedName>
    <definedName name="_xlnm.Print_Area" localSheetId="5">'MP305'!$A$1:$K$34</definedName>
    <definedName name="_xlnm.Print_Area" localSheetId="6">'MP306'!$A$1:$K$34</definedName>
    <definedName name="_xlnm.Print_Area" localSheetId="7">'MP307'!$A$1:$K$34</definedName>
    <definedName name="_xlnm.Print_Area" localSheetId="9">'MP311'!$A$1:$K$34</definedName>
    <definedName name="_xlnm.Print_Area" localSheetId="10">'MP312'!$A$1:$K$34</definedName>
    <definedName name="_xlnm.Print_Area" localSheetId="11">'MP313'!$A$1:$K$34</definedName>
    <definedName name="_xlnm.Print_Area" localSheetId="12">'MP314'!$A$1:$K$34</definedName>
    <definedName name="_xlnm.Print_Area" localSheetId="13">'MP315'!$A$1:$K$34</definedName>
    <definedName name="_xlnm.Print_Area" localSheetId="14">'MP316'!$A$1:$K$34</definedName>
    <definedName name="_xlnm.Print_Area" localSheetId="16">'MP321'!$A$1:$K$34</definedName>
    <definedName name="_xlnm.Print_Area" localSheetId="17">'MP324'!$A$1:$K$34</definedName>
    <definedName name="_xlnm.Print_Area" localSheetId="18">'MP325'!$A$1:$K$34</definedName>
    <definedName name="_xlnm.Print_Area" localSheetId="19">'MP326'!$A$1:$K$34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<sst xmlns="http://schemas.openxmlformats.org/spreadsheetml/2006/main" count="861" uniqueCount="60">
  <si>
    <t>Mpumalanga: Albert Luthuli(MP301)</t>
  </si>
  <si>
    <t>STATEMENT OF CAPITAL AND OPERATING EXPENDITURE</t>
  </si>
  <si>
    <t>Growth in municipal budgets compared to S71 Preliminary Outcome for 2019/20</t>
  </si>
  <si>
    <t>2019/20</t>
  </si>
  <si>
    <t>2020/21</t>
  </si>
  <si>
    <t>2021/22</t>
  </si>
  <si>
    <t>2022/23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</si>
  <si>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</si>
  <si>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</si>
  <si>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</si>
  <si>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</si>
  <si>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</si>
  <si>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</si>
  <si>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2019/20- 2020/21</t>
  </si>
  <si>
    <t>2019/20- 2022/23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</si>
  <si>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</si>
  <si>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</si>
  <si>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</si>
  <si>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</si>
  <si>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</si>
  <si>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</si>
  <si>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</si>
  <si>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</si>
  <si>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</si>
  <si>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</si>
  <si>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</si>
  <si>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</si>
  <si>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</si>
  <si>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</si>
  <si>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</si>
  <si>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</si>
  <si>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</si>
  <si>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</si>
  <si>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</si>
  <si>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</si>
  <si>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</si>
  <si>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</si>
  <si>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</si>
  <si>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</si>
  <si>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and Adopted Budget Estimates, Preliminary Outcome = Actuals</t>
  </si>
  <si>
    <t>Mpumalanga: Msukaligwa(MP302)</t>
  </si>
  <si>
    <t>Mpumalanga: Mkhondo(MP303)</t>
  </si>
  <si>
    <t>Mpumalanga: Pixley Ka Seme (MP)(MP304)</t>
  </si>
  <si>
    <t>Mpumalanga: Lekwa(MP305)</t>
  </si>
  <si>
    <t>Mpumalanga: Dipaleseng(MP306)</t>
  </si>
  <si>
    <t>Mpumalanga: Govan Mbeki(MP307)</t>
  </si>
  <si>
    <t>Mpumalanga: Gert Sibande(DC30)</t>
  </si>
  <si>
    <t>Mpumalanga: Victor Khanye(MP311)</t>
  </si>
  <si>
    <t>Mpumalanga: Emalahleni (MP)(MP312)</t>
  </si>
  <si>
    <t>Mpumalanga: Steve Tshwete(MP313)</t>
  </si>
  <si>
    <t>Mpumalanga: Emakhazeni(MP314)</t>
  </si>
  <si>
    <t>Mpumalanga: Thembisile Hani(MP315)</t>
  </si>
  <si>
    <t>Mpumalanga: Dr J.S. Moroka(MP316)</t>
  </si>
  <si>
    <t>Mpumalanga: Nkangala(DC31)</t>
  </si>
  <si>
    <t>Mpumalanga: Thaba Chweu(MP321)</t>
  </si>
  <si>
    <t>Mpumalanga: Nkomazi(MP324)</t>
  </si>
  <si>
    <t>Mpumalanga: Bushbuckridge(MP325)</t>
  </si>
  <si>
    <t>Mpumalanga: City of Mbombela(MP326)</t>
  </si>
  <si>
    <t>Mpumalanga: Ehlanzeni(DC32)</t>
  </si>
  <si>
    <t>CONSOLIDATION FOR MPUMALANGA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</si>
</sst>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2998619624</v>
      </c>
      <c r="D8" s="43">
        <v>3055216305</v>
      </c>
      <c r="E8" s="43">
        <v>2868025104</v>
      </c>
      <c r="F8" s="43">
        <v>3298709050</v>
      </c>
      <c r="G8" s="44">
        <v>3471302859</v>
      </c>
      <c r="H8" s="45">
        <v>3672978234</v>
      </c>
      <c r="I8" s="22">
        <f>IF($E8=0,0,(($F8/$E8)-1)*100)</f>
        <v>15.016742545221451</v>
      </c>
      <c r="J8" s="23">
        <f>IF($E8=0,0,((($H8/$E8)^(1/3))-1)*100)</f>
        <v>8.595493211670679</v>
      </c>
      <c r="K8" s="2"/>
    </row>
    <row r="9" spans="1:11" ht="12.75">
      <c r="A9" s="5"/>
      <c r="B9" s="21" t="s">
        <v>17</v>
      </c>
      <c r="C9" s="43">
        <v>7787429492</v>
      </c>
      <c r="D9" s="43">
        <v>8159305371</v>
      </c>
      <c r="E9" s="43">
        <v>6976326794</v>
      </c>
      <c r="F9" s="43">
        <v>8654883889</v>
      </c>
      <c r="G9" s="44">
        <v>9110045076</v>
      </c>
      <c r="H9" s="45">
        <v>9640054600</v>
      </c>
      <c r="I9" s="22">
        <f>IF($E9=0,0,(($F9/$E9)-1)*100)</f>
        <v>24.06075782521606</v>
      </c>
      <c r="J9" s="23">
        <f>IF($E9=0,0,((($H9/$E9)^(1/3))-1)*100)</f>
        <v>11.382653289091849</v>
      </c>
      <c r="K9" s="2"/>
    </row>
    <row r="10" spans="1:11" ht="12.75">
      <c r="A10" s="5"/>
      <c r="B10" s="21" t="s">
        <v>18</v>
      </c>
      <c r="C10" s="43">
        <v>7806060987</v>
      </c>
      <c r="D10" s="43">
        <v>8410188950</v>
      </c>
      <c r="E10" s="43">
        <v>7007734198</v>
      </c>
      <c r="F10" s="43">
        <v>8960665637</v>
      </c>
      <c r="G10" s="44">
        <v>9227040468</v>
      </c>
      <c r="H10" s="45">
        <v>9782785539</v>
      </c>
      <c r="I10" s="22">
        <f aca="true" t="shared" si="0" ref="I10:I33">IF($E10=0,0,(($F10/$E10)-1)*100)</f>
        <v>27.868229356606665</v>
      </c>
      <c r="J10" s="23">
        <f aca="true" t="shared" si="1" ref="J10:J33">IF($E10=0,0,((($H10/$E10)^(1/3))-1)*100)</f>
        <v>11.76220735641007</v>
      </c>
      <c r="K10" s="2"/>
    </row>
    <row r="11" spans="1:11" ht="12.75">
      <c r="A11" s="9"/>
      <c r="B11" s="24" t="s">
        <v>19</v>
      </c>
      <c r="C11" s="46">
        <v>18592110103</v>
      </c>
      <c r="D11" s="46">
        <v>19624710626</v>
      </c>
      <c r="E11" s="46">
        <v>16852086096</v>
      </c>
      <c r="F11" s="46">
        <v>20914258576</v>
      </c>
      <c r="G11" s="47">
        <v>21808388403</v>
      </c>
      <c r="H11" s="48">
        <v>23095818373</v>
      </c>
      <c r="I11" s="25">
        <f t="shared" si="0"/>
        <v>24.104864269380833</v>
      </c>
      <c r="J11" s="26">
        <f t="shared" si="1"/>
        <v>11.077619059913557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6298276576</v>
      </c>
      <c r="D13" s="43">
        <v>6405072005</v>
      </c>
      <c r="E13" s="43">
        <v>5042513135</v>
      </c>
      <c r="F13" s="43">
        <v>6740465528</v>
      </c>
      <c r="G13" s="44">
        <v>7026541355</v>
      </c>
      <c r="H13" s="45">
        <v>7444219346</v>
      </c>
      <c r="I13" s="22">
        <f t="shared" si="0"/>
        <v>33.672741102339245</v>
      </c>
      <c r="J13" s="23">
        <f t="shared" si="1"/>
        <v>13.865119875060138</v>
      </c>
      <c r="K13" s="2"/>
    </row>
    <row r="14" spans="1:11" ht="12.75">
      <c r="A14" s="5"/>
      <c r="B14" s="21" t="s">
        <v>22</v>
      </c>
      <c r="C14" s="43">
        <v>1641943416</v>
      </c>
      <c r="D14" s="43">
        <v>1789163812</v>
      </c>
      <c r="E14" s="43">
        <v>443412740</v>
      </c>
      <c r="F14" s="43">
        <v>2395309328</v>
      </c>
      <c r="G14" s="44">
        <v>2287542812</v>
      </c>
      <c r="H14" s="45">
        <v>2388763852</v>
      </c>
      <c r="I14" s="22">
        <f t="shared" si="0"/>
        <v>440.1985806722648</v>
      </c>
      <c r="J14" s="23">
        <f t="shared" si="1"/>
        <v>75.30259722186744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5041143453</v>
      </c>
      <c r="D16" s="43">
        <v>4957763425</v>
      </c>
      <c r="E16" s="43">
        <v>4583525355</v>
      </c>
      <c r="F16" s="43">
        <v>5309506211</v>
      </c>
      <c r="G16" s="44">
        <v>5573292419</v>
      </c>
      <c r="H16" s="45">
        <v>5969539920</v>
      </c>
      <c r="I16" s="22">
        <f t="shared" si="0"/>
        <v>15.83891873114771</v>
      </c>
      <c r="J16" s="23">
        <f t="shared" si="1"/>
        <v>9.206144381357273</v>
      </c>
      <c r="K16" s="2"/>
    </row>
    <row r="17" spans="1:11" ht="12.75">
      <c r="A17" s="5"/>
      <c r="B17" s="21" t="s">
        <v>24</v>
      </c>
      <c r="C17" s="43">
        <v>7891450010</v>
      </c>
      <c r="D17" s="43">
        <v>8634751574</v>
      </c>
      <c r="E17" s="43">
        <v>6025258515</v>
      </c>
      <c r="F17" s="43">
        <v>8451384949</v>
      </c>
      <c r="G17" s="44">
        <v>8444818745</v>
      </c>
      <c r="H17" s="45">
        <v>8630257170</v>
      </c>
      <c r="I17" s="29">
        <f t="shared" si="0"/>
        <v>40.265930963129804</v>
      </c>
      <c r="J17" s="30">
        <f t="shared" si="1"/>
        <v>12.723902955135724</v>
      </c>
      <c r="K17" s="2"/>
    </row>
    <row r="18" spans="1:11" ht="12.75">
      <c r="A18" s="5"/>
      <c r="B18" s="24" t="s">
        <v>25</v>
      </c>
      <c r="C18" s="46">
        <v>20872813455</v>
      </c>
      <c r="D18" s="46">
        <v>21786750816</v>
      </c>
      <c r="E18" s="46">
        <v>16094709745</v>
      </c>
      <c r="F18" s="46">
        <v>22896666016</v>
      </c>
      <c r="G18" s="47">
        <v>23332195331</v>
      </c>
      <c r="H18" s="48">
        <v>24432780288</v>
      </c>
      <c r="I18" s="25">
        <f t="shared" si="0"/>
        <v>42.26206237184926</v>
      </c>
      <c r="J18" s="26">
        <f t="shared" si="1"/>
        <v>14.929075590830188</v>
      </c>
      <c r="K18" s="2"/>
    </row>
    <row r="19" spans="1:11" ht="23.25" customHeight="1">
      <c r="A19" s="31"/>
      <c r="B19" s="32" t="s">
        <v>26</v>
      </c>
      <c r="C19" s="52">
        <v>-2280703352</v>
      </c>
      <c r="D19" s="52">
        <v>-2162040190</v>
      </c>
      <c r="E19" s="52">
        <v>757376351</v>
      </c>
      <c r="F19" s="53">
        <v>-1982407440</v>
      </c>
      <c r="G19" s="54">
        <v>-1523806928</v>
      </c>
      <c r="H19" s="55">
        <v>-1336961915</v>
      </c>
      <c r="I19" s="33">
        <f t="shared" si="0"/>
        <v>-361.74667817162936</v>
      </c>
      <c r="J19" s="34">
        <f t="shared" si="1"/>
        <v>-220.8562455580829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13980000</v>
      </c>
      <c r="D22" s="43">
        <v>149257359</v>
      </c>
      <c r="E22" s="43">
        <v>144663710</v>
      </c>
      <c r="F22" s="43">
        <v>287800000</v>
      </c>
      <c r="G22" s="44">
        <v>340000000</v>
      </c>
      <c r="H22" s="45">
        <v>300000000</v>
      </c>
      <c r="I22" s="38">
        <f t="shared" si="0"/>
        <v>98.94415814443028</v>
      </c>
      <c r="J22" s="23">
        <f t="shared" si="1"/>
        <v>27.52261758992074</v>
      </c>
      <c r="K22" s="2"/>
    </row>
    <row r="23" spans="1:11" ht="12.75">
      <c r="A23" s="9"/>
      <c r="B23" s="21" t="s">
        <v>29</v>
      </c>
      <c r="C23" s="43">
        <v>502731509</v>
      </c>
      <c r="D23" s="43">
        <v>634724849</v>
      </c>
      <c r="E23" s="43">
        <v>413496013</v>
      </c>
      <c r="F23" s="43">
        <v>803939646</v>
      </c>
      <c r="G23" s="44">
        <v>688921680</v>
      </c>
      <c r="H23" s="45">
        <v>733282082</v>
      </c>
      <c r="I23" s="38">
        <f t="shared" si="0"/>
        <v>94.42500549576036</v>
      </c>
      <c r="J23" s="23">
        <f t="shared" si="1"/>
        <v>21.041207873898358</v>
      </c>
      <c r="K23" s="2"/>
    </row>
    <row r="24" spans="1:11" ht="12.75">
      <c r="A24" s="9"/>
      <c r="B24" s="21" t="s">
        <v>30</v>
      </c>
      <c r="C24" s="43">
        <v>2747754211</v>
      </c>
      <c r="D24" s="43">
        <v>3322071074</v>
      </c>
      <c r="E24" s="43">
        <v>1730085811</v>
      </c>
      <c r="F24" s="43">
        <v>2823037106</v>
      </c>
      <c r="G24" s="44">
        <v>2841174286</v>
      </c>
      <c r="H24" s="45">
        <v>3160728304</v>
      </c>
      <c r="I24" s="38">
        <f t="shared" si="0"/>
        <v>63.17324193117726</v>
      </c>
      <c r="J24" s="23">
        <f t="shared" si="1"/>
        <v>22.247458892203053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3264465720</v>
      </c>
      <c r="D26" s="46">
        <v>4106053282</v>
      </c>
      <c r="E26" s="46">
        <v>2288245534</v>
      </c>
      <c r="F26" s="46">
        <v>3914776752</v>
      </c>
      <c r="G26" s="47">
        <v>3870095966</v>
      </c>
      <c r="H26" s="48">
        <v>4194010386</v>
      </c>
      <c r="I26" s="25">
        <f t="shared" si="0"/>
        <v>71.08202305356275</v>
      </c>
      <c r="J26" s="26">
        <f t="shared" si="1"/>
        <v>22.379580284704346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1173027382</v>
      </c>
      <c r="D28" s="43">
        <v>1341668841</v>
      </c>
      <c r="E28" s="43">
        <v>700397568</v>
      </c>
      <c r="F28" s="43">
        <v>1404296111</v>
      </c>
      <c r="G28" s="44">
        <v>1512204053</v>
      </c>
      <c r="H28" s="45">
        <v>1740305130</v>
      </c>
      <c r="I28" s="38">
        <f t="shared" si="0"/>
        <v>100.49985539070292</v>
      </c>
      <c r="J28" s="23">
        <f t="shared" si="1"/>
        <v>35.44415153840268</v>
      </c>
      <c r="K28" s="2"/>
    </row>
    <row r="29" spans="1:11" ht="12.75">
      <c r="A29" s="9"/>
      <c r="B29" s="21" t="s">
        <v>35</v>
      </c>
      <c r="C29" s="43">
        <v>340800950</v>
      </c>
      <c r="D29" s="43">
        <v>485906929</v>
      </c>
      <c r="E29" s="43">
        <v>273889676</v>
      </c>
      <c r="F29" s="43">
        <v>421918004</v>
      </c>
      <c r="G29" s="44">
        <v>422478997</v>
      </c>
      <c r="H29" s="45">
        <v>348629881</v>
      </c>
      <c r="I29" s="38">
        <f t="shared" si="0"/>
        <v>54.04669871528856</v>
      </c>
      <c r="J29" s="23">
        <f t="shared" si="1"/>
        <v>8.375134249931948</v>
      </c>
      <c r="K29" s="2"/>
    </row>
    <row r="30" spans="1:11" ht="12.75">
      <c r="A30" s="9"/>
      <c r="B30" s="21" t="s">
        <v>36</v>
      </c>
      <c r="C30" s="43">
        <v>1400000</v>
      </c>
      <c r="D30" s="43">
        <v>1397428</v>
      </c>
      <c r="E30" s="43">
        <v>794817</v>
      </c>
      <c r="F30" s="43">
        <v>802510</v>
      </c>
      <c r="G30" s="44">
        <v>190905</v>
      </c>
      <c r="H30" s="45">
        <v>199687</v>
      </c>
      <c r="I30" s="38">
        <f t="shared" si="0"/>
        <v>0.9678957546202405</v>
      </c>
      <c r="J30" s="23">
        <f t="shared" si="1"/>
        <v>-36.90026311590275</v>
      </c>
      <c r="K30" s="2"/>
    </row>
    <row r="31" spans="1:11" ht="12.75">
      <c r="A31" s="9"/>
      <c r="B31" s="21" t="s">
        <v>37</v>
      </c>
      <c r="C31" s="43">
        <v>1007610013</v>
      </c>
      <c r="D31" s="43">
        <v>1155012942</v>
      </c>
      <c r="E31" s="43">
        <v>733367782</v>
      </c>
      <c r="F31" s="43">
        <v>797193785</v>
      </c>
      <c r="G31" s="44">
        <v>869556184</v>
      </c>
      <c r="H31" s="45">
        <v>944447461</v>
      </c>
      <c r="I31" s="38">
        <f t="shared" si="0"/>
        <v>8.70313702981842</v>
      </c>
      <c r="J31" s="23">
        <f t="shared" si="1"/>
        <v>8.797435570931045</v>
      </c>
      <c r="K31" s="2"/>
    </row>
    <row r="32" spans="1:11" ht="12.75">
      <c r="A32" s="9"/>
      <c r="B32" s="21" t="s">
        <v>31</v>
      </c>
      <c r="C32" s="43">
        <v>1401465198</v>
      </c>
      <c r="D32" s="43">
        <v>1400685856</v>
      </c>
      <c r="E32" s="43">
        <v>629913791</v>
      </c>
      <c r="F32" s="43">
        <v>1481496338</v>
      </c>
      <c r="G32" s="44">
        <v>1243250649</v>
      </c>
      <c r="H32" s="45">
        <v>1345730830</v>
      </c>
      <c r="I32" s="38">
        <f t="shared" si="0"/>
        <v>135.19033225929164</v>
      </c>
      <c r="J32" s="23">
        <f t="shared" si="1"/>
        <v>28.79303035297427</v>
      </c>
      <c r="K32" s="2"/>
    </row>
    <row r="33" spans="1:11" ht="13.5" thickBot="1">
      <c r="A33" s="9"/>
      <c r="B33" s="39" t="s">
        <v>38</v>
      </c>
      <c r="C33" s="59">
        <v>3924303543</v>
      </c>
      <c r="D33" s="59">
        <v>4384671996</v>
      </c>
      <c r="E33" s="59">
        <v>2338363634</v>
      </c>
      <c r="F33" s="59">
        <v>4105706748</v>
      </c>
      <c r="G33" s="60">
        <v>4047680788</v>
      </c>
      <c r="H33" s="61">
        <v>4379312989</v>
      </c>
      <c r="I33" s="40">
        <f t="shared" si="0"/>
        <v>75.58033696310898</v>
      </c>
      <c r="J33" s="41">
        <f t="shared" si="1"/>
        <v>23.262596646612188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72229968</v>
      </c>
      <c r="D8" s="43">
        <v>51413066</v>
      </c>
      <c r="E8" s="43">
        <v>47458215</v>
      </c>
      <c r="F8" s="43">
        <v>78784094</v>
      </c>
      <c r="G8" s="44">
        <v>85086822</v>
      </c>
      <c r="H8" s="45">
        <v>91893767</v>
      </c>
      <c r="I8" s="22">
        <f>IF($E8=0,0,(($F8/$E8)-1)*100)</f>
        <v>66.00728451333453</v>
      </c>
      <c r="J8" s="23">
        <f>IF($E8=0,0,((($H8/$E8)^(1/3))-1)*100)</f>
        <v>24.64022332417686</v>
      </c>
      <c r="K8" s="2"/>
    </row>
    <row r="9" spans="1:11" ht="12.75">
      <c r="A9" s="5"/>
      <c r="B9" s="21" t="s">
        <v>17</v>
      </c>
      <c r="C9" s="43">
        <v>226297752</v>
      </c>
      <c r="D9" s="43">
        <v>285400793</v>
      </c>
      <c r="E9" s="43">
        <v>207320432</v>
      </c>
      <c r="F9" s="43">
        <v>291375306</v>
      </c>
      <c r="G9" s="44">
        <v>316664575</v>
      </c>
      <c r="H9" s="45">
        <v>344718337</v>
      </c>
      <c r="I9" s="22">
        <f>IF($E9=0,0,(($F9/$E9)-1)*100)</f>
        <v>40.54345883284674</v>
      </c>
      <c r="J9" s="23">
        <f>IF($E9=0,0,((($H9/$E9)^(1/3))-1)*100)</f>
        <v>18.469737711676792</v>
      </c>
      <c r="K9" s="2"/>
    </row>
    <row r="10" spans="1:11" ht="12.75">
      <c r="A10" s="5"/>
      <c r="B10" s="21" t="s">
        <v>18</v>
      </c>
      <c r="C10" s="43">
        <v>164796492</v>
      </c>
      <c r="D10" s="43">
        <v>210587990</v>
      </c>
      <c r="E10" s="43">
        <v>203203680</v>
      </c>
      <c r="F10" s="43">
        <v>201711216</v>
      </c>
      <c r="G10" s="44">
        <v>214303489</v>
      </c>
      <c r="H10" s="45">
        <v>230055213</v>
      </c>
      <c r="I10" s="22">
        <f aca="true" t="shared" si="0" ref="I10:I33">IF($E10=0,0,(($F10/$E10)-1)*100)</f>
        <v>-0.7344670135895126</v>
      </c>
      <c r="J10" s="23">
        <f aca="true" t="shared" si="1" ref="J10:J33">IF($E10=0,0,((($H10/$E10)^(1/3))-1)*100)</f>
        <v>4.223783962709504</v>
      </c>
      <c r="K10" s="2"/>
    </row>
    <row r="11" spans="1:11" ht="12.75">
      <c r="A11" s="9"/>
      <c r="B11" s="24" t="s">
        <v>19</v>
      </c>
      <c r="C11" s="46">
        <v>463324212</v>
      </c>
      <c r="D11" s="46">
        <v>547401849</v>
      </c>
      <c r="E11" s="46">
        <v>457982327</v>
      </c>
      <c r="F11" s="46">
        <v>571870616</v>
      </c>
      <c r="G11" s="47">
        <v>616054886</v>
      </c>
      <c r="H11" s="48">
        <v>666667317</v>
      </c>
      <c r="I11" s="25">
        <f t="shared" si="0"/>
        <v>24.86739821294457</v>
      </c>
      <c r="J11" s="26">
        <f t="shared" si="1"/>
        <v>13.33224237219941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167764140</v>
      </c>
      <c r="D13" s="43">
        <v>165764140</v>
      </c>
      <c r="E13" s="43">
        <v>131293775</v>
      </c>
      <c r="F13" s="43">
        <v>180257856</v>
      </c>
      <c r="G13" s="44">
        <v>214252179</v>
      </c>
      <c r="H13" s="45">
        <v>211922136</v>
      </c>
      <c r="I13" s="22">
        <f t="shared" si="0"/>
        <v>37.29352819659577</v>
      </c>
      <c r="J13" s="23">
        <f t="shared" si="1"/>
        <v>17.303434809324703</v>
      </c>
      <c r="K13" s="2"/>
    </row>
    <row r="14" spans="1:11" ht="12.75">
      <c r="A14" s="5"/>
      <c r="B14" s="21" t="s">
        <v>22</v>
      </c>
      <c r="C14" s="43">
        <v>74298744</v>
      </c>
      <c r="D14" s="43">
        <v>60825047</v>
      </c>
      <c r="E14" s="43">
        <v>45680272</v>
      </c>
      <c r="F14" s="43">
        <v>75017616</v>
      </c>
      <c r="G14" s="44">
        <v>78468444</v>
      </c>
      <c r="H14" s="45">
        <v>82077984</v>
      </c>
      <c r="I14" s="22">
        <f t="shared" si="0"/>
        <v>64.22322529077759</v>
      </c>
      <c r="J14" s="23">
        <f t="shared" si="1"/>
        <v>21.571749493334625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168500004</v>
      </c>
      <c r="D16" s="43">
        <v>229845554</v>
      </c>
      <c r="E16" s="43">
        <v>204652443</v>
      </c>
      <c r="F16" s="43">
        <v>200000004</v>
      </c>
      <c r="G16" s="44">
        <v>209199996</v>
      </c>
      <c r="H16" s="45">
        <v>219032400</v>
      </c>
      <c r="I16" s="22">
        <f t="shared" si="0"/>
        <v>-2.2733366539875566</v>
      </c>
      <c r="J16" s="23">
        <f t="shared" si="1"/>
        <v>2.289363496159136</v>
      </c>
      <c r="K16" s="2"/>
    </row>
    <row r="17" spans="1:11" ht="12.75">
      <c r="A17" s="5"/>
      <c r="B17" s="21" t="s">
        <v>24</v>
      </c>
      <c r="C17" s="43">
        <v>150949212</v>
      </c>
      <c r="D17" s="43">
        <v>205451743</v>
      </c>
      <c r="E17" s="43">
        <v>156191348</v>
      </c>
      <c r="F17" s="43">
        <v>194605104</v>
      </c>
      <c r="G17" s="44">
        <v>198886981</v>
      </c>
      <c r="H17" s="45">
        <v>206151276</v>
      </c>
      <c r="I17" s="29">
        <f t="shared" si="0"/>
        <v>24.594035772071067</v>
      </c>
      <c r="J17" s="30">
        <f t="shared" si="1"/>
        <v>9.692352698380645</v>
      </c>
      <c r="K17" s="2"/>
    </row>
    <row r="18" spans="1:11" ht="12.75">
      <c r="A18" s="5"/>
      <c r="B18" s="24" t="s">
        <v>25</v>
      </c>
      <c r="C18" s="46">
        <v>561512100</v>
      </c>
      <c r="D18" s="46">
        <v>661886484</v>
      </c>
      <c r="E18" s="46">
        <v>537817838</v>
      </c>
      <c r="F18" s="46">
        <v>649880580</v>
      </c>
      <c r="G18" s="47">
        <v>700807600</v>
      </c>
      <c r="H18" s="48">
        <v>719183796</v>
      </c>
      <c r="I18" s="25">
        <f t="shared" si="0"/>
        <v>20.83656102161491</v>
      </c>
      <c r="J18" s="26">
        <f t="shared" si="1"/>
        <v>10.171238188256225</v>
      </c>
      <c r="K18" s="2"/>
    </row>
    <row r="19" spans="1:11" ht="23.25" customHeight="1">
      <c r="A19" s="31"/>
      <c r="B19" s="32" t="s">
        <v>26</v>
      </c>
      <c r="C19" s="52">
        <v>-98187888</v>
      </c>
      <c r="D19" s="52">
        <v>-114484635</v>
      </c>
      <c r="E19" s="52">
        <v>-79835511</v>
      </c>
      <c r="F19" s="53">
        <v>-78009964</v>
      </c>
      <c r="G19" s="54">
        <v>-84752714</v>
      </c>
      <c r="H19" s="55">
        <v>-52516479</v>
      </c>
      <c r="I19" s="33">
        <f t="shared" si="0"/>
        <v>-2.286635329483888</v>
      </c>
      <c r="J19" s="34">
        <f t="shared" si="1"/>
        <v>-13.030595343946205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999996</v>
      </c>
      <c r="D23" s="43">
        <v>2591000</v>
      </c>
      <c r="E23" s="43">
        <v>0</v>
      </c>
      <c r="F23" s="43">
        <v>9205004</v>
      </c>
      <c r="G23" s="44">
        <v>19469630</v>
      </c>
      <c r="H23" s="45">
        <v>26527609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24666996</v>
      </c>
      <c r="D24" s="43">
        <v>23821000</v>
      </c>
      <c r="E24" s="43">
        <v>14335712</v>
      </c>
      <c r="F24" s="43">
        <v>35070000</v>
      </c>
      <c r="G24" s="44">
        <v>36621004</v>
      </c>
      <c r="H24" s="45">
        <v>37977000</v>
      </c>
      <c r="I24" s="38">
        <f t="shared" si="0"/>
        <v>144.63382076872082</v>
      </c>
      <c r="J24" s="23">
        <f t="shared" si="1"/>
        <v>38.3674048718381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25666992</v>
      </c>
      <c r="D26" s="46">
        <v>26412000</v>
      </c>
      <c r="E26" s="46">
        <v>14335712</v>
      </c>
      <c r="F26" s="46">
        <v>44275004</v>
      </c>
      <c r="G26" s="47">
        <v>56090634</v>
      </c>
      <c r="H26" s="48">
        <v>64504609</v>
      </c>
      <c r="I26" s="25">
        <f t="shared" si="0"/>
        <v>208.84412298461353</v>
      </c>
      <c r="J26" s="26">
        <f t="shared" si="1"/>
        <v>65.09116282172785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999996</v>
      </c>
      <c r="D28" s="43">
        <v>4007997</v>
      </c>
      <c r="E28" s="43">
        <v>2621142</v>
      </c>
      <c r="F28" s="43">
        <v>13937964</v>
      </c>
      <c r="G28" s="44">
        <v>0</v>
      </c>
      <c r="H28" s="45">
        <v>0</v>
      </c>
      <c r="I28" s="38">
        <f t="shared" si="0"/>
        <v>431.75158003648795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10077000</v>
      </c>
      <c r="G29" s="44">
        <v>10141206</v>
      </c>
      <c r="H29" s="45">
        <v>10147706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8300004</v>
      </c>
      <c r="D31" s="43">
        <v>12400485</v>
      </c>
      <c r="E31" s="43">
        <v>7434779</v>
      </c>
      <c r="F31" s="43">
        <v>6238404</v>
      </c>
      <c r="G31" s="44">
        <v>10831056</v>
      </c>
      <c r="H31" s="45">
        <v>11398850</v>
      </c>
      <c r="I31" s="38">
        <f t="shared" si="0"/>
        <v>-16.091601377794817</v>
      </c>
      <c r="J31" s="23">
        <f t="shared" si="1"/>
        <v>15.309297170047387</v>
      </c>
      <c r="K31" s="2"/>
    </row>
    <row r="32" spans="1:11" ht="12.75">
      <c r="A32" s="9"/>
      <c r="B32" s="21" t="s">
        <v>31</v>
      </c>
      <c r="C32" s="43">
        <v>16366992</v>
      </c>
      <c r="D32" s="43">
        <v>10503518</v>
      </c>
      <c r="E32" s="43">
        <v>4279791</v>
      </c>
      <c r="F32" s="43">
        <v>14021636</v>
      </c>
      <c r="G32" s="44">
        <v>35118372</v>
      </c>
      <c r="H32" s="45">
        <v>42958053</v>
      </c>
      <c r="I32" s="38">
        <f t="shared" si="0"/>
        <v>227.62431623413386</v>
      </c>
      <c r="J32" s="23">
        <f t="shared" si="1"/>
        <v>115.71185297578532</v>
      </c>
      <c r="K32" s="2"/>
    </row>
    <row r="33" spans="1:11" ht="13.5" thickBot="1">
      <c r="A33" s="9"/>
      <c r="B33" s="39" t="s">
        <v>38</v>
      </c>
      <c r="C33" s="59">
        <v>25666992</v>
      </c>
      <c r="D33" s="59">
        <v>26912000</v>
      </c>
      <c r="E33" s="59">
        <v>14335712</v>
      </c>
      <c r="F33" s="59">
        <v>44275004</v>
      </c>
      <c r="G33" s="60">
        <v>56090634</v>
      </c>
      <c r="H33" s="61">
        <v>64504609</v>
      </c>
      <c r="I33" s="40">
        <f t="shared" si="0"/>
        <v>208.84412298461353</v>
      </c>
      <c r="J33" s="41">
        <f t="shared" si="1"/>
        <v>65.09116282172785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599457128</v>
      </c>
      <c r="D8" s="43">
        <v>569058080</v>
      </c>
      <c r="E8" s="43">
        <v>512725269</v>
      </c>
      <c r="F8" s="43">
        <v>614397644</v>
      </c>
      <c r="G8" s="44">
        <v>655626333</v>
      </c>
      <c r="H8" s="45">
        <v>687096395</v>
      </c>
      <c r="I8" s="22">
        <f>IF($E8=0,0,(($F8/$E8)-1)*100)</f>
        <v>19.829796022789736</v>
      </c>
      <c r="J8" s="23">
        <f>IF($E8=0,0,((($H8/$E8)^(1/3))-1)*100)</f>
        <v>10.249759163192195</v>
      </c>
      <c r="K8" s="2"/>
    </row>
    <row r="9" spans="1:11" ht="12.75">
      <c r="A9" s="5"/>
      <c r="B9" s="21" t="s">
        <v>17</v>
      </c>
      <c r="C9" s="43">
        <v>1797271731</v>
      </c>
      <c r="D9" s="43">
        <v>1794980509</v>
      </c>
      <c r="E9" s="43">
        <v>1446866524</v>
      </c>
      <c r="F9" s="43">
        <v>1956485733</v>
      </c>
      <c r="G9" s="44">
        <v>2045715611</v>
      </c>
      <c r="H9" s="45">
        <v>2148189959</v>
      </c>
      <c r="I9" s="22">
        <f>IF($E9=0,0,(($F9/$E9)-1)*100)</f>
        <v>35.222268298191686</v>
      </c>
      <c r="J9" s="23">
        <f>IF($E9=0,0,((($H9/$E9)^(1/3))-1)*100)</f>
        <v>14.0813726134426</v>
      </c>
      <c r="K9" s="2"/>
    </row>
    <row r="10" spans="1:11" ht="12.75">
      <c r="A10" s="5"/>
      <c r="B10" s="21" t="s">
        <v>18</v>
      </c>
      <c r="C10" s="43">
        <v>784496299</v>
      </c>
      <c r="D10" s="43">
        <v>782550077</v>
      </c>
      <c r="E10" s="43">
        <v>729206491</v>
      </c>
      <c r="F10" s="43">
        <v>857954637</v>
      </c>
      <c r="G10" s="44">
        <v>909580396</v>
      </c>
      <c r="H10" s="45">
        <v>981711961</v>
      </c>
      <c r="I10" s="22">
        <f aca="true" t="shared" si="0" ref="I10:I33">IF($E10=0,0,(($F10/$E10)-1)*100)</f>
        <v>17.655924294288816</v>
      </c>
      <c r="J10" s="23">
        <f aca="true" t="shared" si="1" ref="J10:J33">IF($E10=0,0,((($H10/$E10)^(1/3))-1)*100)</f>
        <v>10.419180307040588</v>
      </c>
      <c r="K10" s="2"/>
    </row>
    <row r="11" spans="1:11" ht="12.75">
      <c r="A11" s="9"/>
      <c r="B11" s="24" t="s">
        <v>19</v>
      </c>
      <c r="C11" s="46">
        <v>3181225158</v>
      </c>
      <c r="D11" s="46">
        <v>3146588666</v>
      </c>
      <c r="E11" s="46">
        <v>2688798284</v>
      </c>
      <c r="F11" s="46">
        <v>3428838014</v>
      </c>
      <c r="G11" s="47">
        <v>3610922340</v>
      </c>
      <c r="H11" s="48">
        <v>3816998315</v>
      </c>
      <c r="I11" s="25">
        <f t="shared" si="0"/>
        <v>27.52306613715467</v>
      </c>
      <c r="J11" s="26">
        <f t="shared" si="1"/>
        <v>12.388337931461347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951575127</v>
      </c>
      <c r="D13" s="43">
        <v>951931660</v>
      </c>
      <c r="E13" s="43">
        <v>844658972</v>
      </c>
      <c r="F13" s="43">
        <v>994369388</v>
      </c>
      <c r="G13" s="44">
        <v>1032267586</v>
      </c>
      <c r="H13" s="45">
        <v>1081816413</v>
      </c>
      <c r="I13" s="22">
        <f t="shared" si="0"/>
        <v>17.72436225303009</v>
      </c>
      <c r="J13" s="23">
        <f t="shared" si="1"/>
        <v>8.598557231765236</v>
      </c>
      <c r="K13" s="2"/>
    </row>
    <row r="14" spans="1:11" ht="12.75">
      <c r="A14" s="5"/>
      <c r="B14" s="21" t="s">
        <v>22</v>
      </c>
      <c r="C14" s="43">
        <v>481822637</v>
      </c>
      <c r="D14" s="43">
        <v>771656780</v>
      </c>
      <c r="E14" s="43">
        <v>69733081</v>
      </c>
      <c r="F14" s="43">
        <v>833069253</v>
      </c>
      <c r="G14" s="44">
        <v>873031424</v>
      </c>
      <c r="H14" s="45">
        <v>914936932</v>
      </c>
      <c r="I14" s="22">
        <f t="shared" si="0"/>
        <v>1094.65430331409</v>
      </c>
      <c r="J14" s="23">
        <f t="shared" si="1"/>
        <v>135.8580850709327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1171815815</v>
      </c>
      <c r="D16" s="43">
        <v>1179853790</v>
      </c>
      <c r="E16" s="43">
        <v>955570608</v>
      </c>
      <c r="F16" s="43">
        <v>1277605039</v>
      </c>
      <c r="G16" s="44">
        <v>1343234081</v>
      </c>
      <c r="H16" s="45">
        <v>1403629316</v>
      </c>
      <c r="I16" s="22">
        <f t="shared" si="0"/>
        <v>33.700746789817536</v>
      </c>
      <c r="J16" s="23">
        <f t="shared" si="1"/>
        <v>13.674542696812697</v>
      </c>
      <c r="K16" s="2"/>
    </row>
    <row r="17" spans="1:11" ht="12.75">
      <c r="A17" s="5"/>
      <c r="B17" s="21" t="s">
        <v>24</v>
      </c>
      <c r="C17" s="43">
        <v>1283662193</v>
      </c>
      <c r="D17" s="43">
        <v>1331705370</v>
      </c>
      <c r="E17" s="43">
        <v>770730692</v>
      </c>
      <c r="F17" s="43">
        <v>1399218130</v>
      </c>
      <c r="G17" s="44">
        <v>1456311093</v>
      </c>
      <c r="H17" s="45">
        <v>1521656029</v>
      </c>
      <c r="I17" s="29">
        <f t="shared" si="0"/>
        <v>81.54436361799901</v>
      </c>
      <c r="J17" s="30">
        <f t="shared" si="1"/>
        <v>25.45017719975078</v>
      </c>
      <c r="K17" s="2"/>
    </row>
    <row r="18" spans="1:11" ht="12.75">
      <c r="A18" s="5"/>
      <c r="B18" s="24" t="s">
        <v>25</v>
      </c>
      <c r="C18" s="46">
        <v>3888875772</v>
      </c>
      <c r="D18" s="46">
        <v>4235147600</v>
      </c>
      <c r="E18" s="46">
        <v>2640693353</v>
      </c>
      <c r="F18" s="46">
        <v>4504261810</v>
      </c>
      <c r="G18" s="47">
        <v>4704844184</v>
      </c>
      <c r="H18" s="48">
        <v>4922038690</v>
      </c>
      <c r="I18" s="25">
        <f t="shared" si="0"/>
        <v>70.57117990935467</v>
      </c>
      <c r="J18" s="26">
        <f t="shared" si="1"/>
        <v>23.067208664047723</v>
      </c>
      <c r="K18" s="2"/>
    </row>
    <row r="19" spans="1:11" ht="23.25" customHeight="1">
      <c r="A19" s="31"/>
      <c r="B19" s="32" t="s">
        <v>26</v>
      </c>
      <c r="C19" s="52">
        <v>-707650614</v>
      </c>
      <c r="D19" s="52">
        <v>-1088558934</v>
      </c>
      <c r="E19" s="52">
        <v>48104931</v>
      </c>
      <c r="F19" s="53">
        <v>-1075423796</v>
      </c>
      <c r="G19" s="54">
        <v>-1093921844</v>
      </c>
      <c r="H19" s="55">
        <v>-1105040375</v>
      </c>
      <c r="I19" s="33">
        <f t="shared" si="0"/>
        <v>-2335.579125973593</v>
      </c>
      <c r="J19" s="34">
        <f t="shared" si="1"/>
        <v>-384.269009794532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2294132</v>
      </c>
      <c r="E23" s="43">
        <v>0</v>
      </c>
      <c r="F23" s="43">
        <v>44610000</v>
      </c>
      <c r="G23" s="44">
        <v>43000000</v>
      </c>
      <c r="H23" s="45">
        <v>43000000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178986250</v>
      </c>
      <c r="D24" s="43">
        <v>364593294</v>
      </c>
      <c r="E24" s="43">
        <v>73997507</v>
      </c>
      <c r="F24" s="43">
        <v>201160682</v>
      </c>
      <c r="G24" s="44">
        <v>202953700</v>
      </c>
      <c r="H24" s="45">
        <v>209471555</v>
      </c>
      <c r="I24" s="38">
        <f t="shared" si="0"/>
        <v>171.84791779539273</v>
      </c>
      <c r="J24" s="23">
        <f t="shared" si="1"/>
        <v>41.46076078244987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178986250</v>
      </c>
      <c r="D26" s="46">
        <v>366887426</v>
      </c>
      <c r="E26" s="46">
        <v>73997507</v>
      </c>
      <c r="F26" s="46">
        <v>245770682</v>
      </c>
      <c r="G26" s="47">
        <v>245953700</v>
      </c>
      <c r="H26" s="48">
        <v>252471555</v>
      </c>
      <c r="I26" s="25">
        <f t="shared" si="0"/>
        <v>232.13373255939555</v>
      </c>
      <c r="J26" s="26">
        <f t="shared" si="1"/>
        <v>50.54457922556483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85921250</v>
      </c>
      <c r="D28" s="43">
        <v>118708634</v>
      </c>
      <c r="E28" s="43">
        <v>50959661</v>
      </c>
      <c r="F28" s="43">
        <v>55720982</v>
      </c>
      <c r="G28" s="44">
        <v>66250000</v>
      </c>
      <c r="H28" s="45">
        <v>75180000</v>
      </c>
      <c r="I28" s="38">
        <f t="shared" si="0"/>
        <v>9.343313724163128</v>
      </c>
      <c r="J28" s="23">
        <f t="shared" si="1"/>
        <v>13.839224971950514</v>
      </c>
      <c r="K28" s="2"/>
    </row>
    <row r="29" spans="1:11" ht="12.75">
      <c r="A29" s="9"/>
      <c r="B29" s="21" t="s">
        <v>35</v>
      </c>
      <c r="C29" s="43">
        <v>42510000</v>
      </c>
      <c r="D29" s="43">
        <v>144503538</v>
      </c>
      <c r="E29" s="43">
        <v>20100000</v>
      </c>
      <c r="F29" s="43">
        <v>44001000</v>
      </c>
      <c r="G29" s="44">
        <v>50000000</v>
      </c>
      <c r="H29" s="45">
        <v>54000000</v>
      </c>
      <c r="I29" s="38">
        <f t="shared" si="0"/>
        <v>118.91044776119402</v>
      </c>
      <c r="J29" s="23">
        <f t="shared" si="1"/>
        <v>39.01635616888552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39500000</v>
      </c>
      <c r="D31" s="43">
        <v>44849517</v>
      </c>
      <c r="E31" s="43">
        <v>11619165</v>
      </c>
      <c r="F31" s="43">
        <v>26000000</v>
      </c>
      <c r="G31" s="44">
        <v>15000000</v>
      </c>
      <c r="H31" s="45">
        <v>14000000</v>
      </c>
      <c r="I31" s="38">
        <f t="shared" si="0"/>
        <v>123.76823119389387</v>
      </c>
      <c r="J31" s="23">
        <f t="shared" si="1"/>
        <v>6.410472647342513</v>
      </c>
      <c r="K31" s="2"/>
    </row>
    <row r="32" spans="1:11" ht="12.75">
      <c r="A32" s="9"/>
      <c r="B32" s="21" t="s">
        <v>31</v>
      </c>
      <c r="C32" s="43">
        <v>83156389</v>
      </c>
      <c r="D32" s="43">
        <v>246026237</v>
      </c>
      <c r="E32" s="43">
        <v>24639551</v>
      </c>
      <c r="F32" s="43">
        <v>120048700</v>
      </c>
      <c r="G32" s="44">
        <v>114703700</v>
      </c>
      <c r="H32" s="45">
        <v>109291555</v>
      </c>
      <c r="I32" s="38">
        <f t="shared" si="0"/>
        <v>387.21951142697367</v>
      </c>
      <c r="J32" s="23">
        <f t="shared" si="1"/>
        <v>64.30518618536219</v>
      </c>
      <c r="K32" s="2"/>
    </row>
    <row r="33" spans="1:11" ht="13.5" thickBot="1">
      <c r="A33" s="9"/>
      <c r="B33" s="39" t="s">
        <v>38</v>
      </c>
      <c r="C33" s="59">
        <v>251087639</v>
      </c>
      <c r="D33" s="59">
        <v>554087926</v>
      </c>
      <c r="E33" s="59">
        <v>107318377</v>
      </c>
      <c r="F33" s="59">
        <v>245770682</v>
      </c>
      <c r="G33" s="60">
        <v>245953700</v>
      </c>
      <c r="H33" s="61">
        <v>252471555</v>
      </c>
      <c r="I33" s="40">
        <f t="shared" si="0"/>
        <v>129.01080772028445</v>
      </c>
      <c r="J33" s="41">
        <f t="shared" si="1"/>
        <v>32.99830912663224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390288137</v>
      </c>
      <c r="D8" s="43">
        <v>395507844</v>
      </c>
      <c r="E8" s="43">
        <v>392770140</v>
      </c>
      <c r="F8" s="43">
        <v>418502119</v>
      </c>
      <c r="G8" s="44">
        <v>440264377</v>
      </c>
      <c r="H8" s="45">
        <v>466680287</v>
      </c>
      <c r="I8" s="22">
        <f>IF($E8=0,0,(($F8/$E8)-1)*100)</f>
        <v>6.551409177897272</v>
      </c>
      <c r="J8" s="23">
        <f>IF($E8=0,0,((($H8/$E8)^(1/3))-1)*100)</f>
        <v>5.915697584333257</v>
      </c>
      <c r="K8" s="2"/>
    </row>
    <row r="9" spans="1:11" ht="12.75">
      <c r="A9" s="5"/>
      <c r="B9" s="21" t="s">
        <v>17</v>
      </c>
      <c r="C9" s="43">
        <v>904137790</v>
      </c>
      <c r="D9" s="43">
        <v>911249471</v>
      </c>
      <c r="E9" s="43">
        <v>876766684</v>
      </c>
      <c r="F9" s="43">
        <v>981190278</v>
      </c>
      <c r="G9" s="44">
        <v>1038067876</v>
      </c>
      <c r="H9" s="45">
        <v>1104086587</v>
      </c>
      <c r="I9" s="22">
        <f>IF($E9=0,0,(($F9/$E9)-1)*100)</f>
        <v>11.910077778457184</v>
      </c>
      <c r="J9" s="23">
        <f>IF($E9=0,0,((($H9/$E9)^(1/3))-1)*100)</f>
        <v>7.987386782918238</v>
      </c>
      <c r="K9" s="2"/>
    </row>
    <row r="10" spans="1:11" ht="12.75">
      <c r="A10" s="5"/>
      <c r="B10" s="21" t="s">
        <v>18</v>
      </c>
      <c r="C10" s="43">
        <v>344433638</v>
      </c>
      <c r="D10" s="43">
        <v>349086882</v>
      </c>
      <c r="E10" s="43">
        <v>427432937</v>
      </c>
      <c r="F10" s="43">
        <v>377015968</v>
      </c>
      <c r="G10" s="44">
        <v>406200527</v>
      </c>
      <c r="H10" s="45">
        <v>444547061</v>
      </c>
      <c r="I10" s="22">
        <f aca="true" t="shared" si="0" ref="I10:I33">IF($E10=0,0,(($F10/$E10)-1)*100)</f>
        <v>-11.795293398271733</v>
      </c>
      <c r="J10" s="23">
        <f aca="true" t="shared" si="1" ref="J10:J33">IF($E10=0,0,((($H10/$E10)^(1/3))-1)*100)</f>
        <v>1.3172171956898238</v>
      </c>
      <c r="K10" s="2"/>
    </row>
    <row r="11" spans="1:11" ht="12.75">
      <c r="A11" s="9"/>
      <c r="B11" s="24" t="s">
        <v>19</v>
      </c>
      <c r="C11" s="46">
        <v>1638859565</v>
      </c>
      <c r="D11" s="46">
        <v>1655844197</v>
      </c>
      <c r="E11" s="46">
        <v>1696969761</v>
      </c>
      <c r="F11" s="46">
        <v>1776708365</v>
      </c>
      <c r="G11" s="47">
        <v>1884532780</v>
      </c>
      <c r="H11" s="48">
        <v>2015313935</v>
      </c>
      <c r="I11" s="25">
        <f t="shared" si="0"/>
        <v>4.698881844129699</v>
      </c>
      <c r="J11" s="26">
        <f t="shared" si="1"/>
        <v>5.898433235635991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597648259</v>
      </c>
      <c r="D13" s="43">
        <v>599606373</v>
      </c>
      <c r="E13" s="43">
        <v>571420535</v>
      </c>
      <c r="F13" s="43">
        <v>633575981</v>
      </c>
      <c r="G13" s="44">
        <v>678956402</v>
      </c>
      <c r="H13" s="45">
        <v>726228412</v>
      </c>
      <c r="I13" s="22">
        <f t="shared" si="0"/>
        <v>10.877356026415818</v>
      </c>
      <c r="J13" s="23">
        <f t="shared" si="1"/>
        <v>8.319288184596086</v>
      </c>
      <c r="K13" s="2"/>
    </row>
    <row r="14" spans="1:11" ht="12.75">
      <c r="A14" s="5"/>
      <c r="B14" s="21" t="s">
        <v>22</v>
      </c>
      <c r="C14" s="43">
        <v>21121150</v>
      </c>
      <c r="D14" s="43">
        <v>29265150</v>
      </c>
      <c r="E14" s="43">
        <v>190149</v>
      </c>
      <c r="F14" s="43">
        <v>22177206</v>
      </c>
      <c r="G14" s="44">
        <v>23396953</v>
      </c>
      <c r="H14" s="45">
        <v>24520012</v>
      </c>
      <c r="I14" s="22">
        <f t="shared" si="0"/>
        <v>11563.067383998865</v>
      </c>
      <c r="J14" s="23">
        <f t="shared" si="1"/>
        <v>405.2141947410525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523648552</v>
      </c>
      <c r="D16" s="43">
        <v>489548552</v>
      </c>
      <c r="E16" s="43">
        <v>442359877</v>
      </c>
      <c r="F16" s="43">
        <v>552890589</v>
      </c>
      <c r="G16" s="44">
        <v>588243820</v>
      </c>
      <c r="H16" s="45">
        <v>619479525</v>
      </c>
      <c r="I16" s="22">
        <f t="shared" si="0"/>
        <v>24.986604289158887</v>
      </c>
      <c r="J16" s="23">
        <f t="shared" si="1"/>
        <v>11.879472318683604</v>
      </c>
      <c r="K16" s="2"/>
    </row>
    <row r="17" spans="1:11" ht="12.75">
      <c r="A17" s="5"/>
      <c r="B17" s="21" t="s">
        <v>24</v>
      </c>
      <c r="C17" s="43">
        <v>579213817</v>
      </c>
      <c r="D17" s="43">
        <v>676846131</v>
      </c>
      <c r="E17" s="43">
        <v>541257673</v>
      </c>
      <c r="F17" s="43">
        <v>697635441</v>
      </c>
      <c r="G17" s="44">
        <v>711106333</v>
      </c>
      <c r="H17" s="45">
        <v>746584071</v>
      </c>
      <c r="I17" s="29">
        <f t="shared" si="0"/>
        <v>28.89155679461379</v>
      </c>
      <c r="J17" s="30">
        <f t="shared" si="1"/>
        <v>11.3161603869957</v>
      </c>
      <c r="K17" s="2"/>
    </row>
    <row r="18" spans="1:11" ht="12.75">
      <c r="A18" s="5"/>
      <c r="B18" s="24" t="s">
        <v>25</v>
      </c>
      <c r="C18" s="46">
        <v>1721631778</v>
      </c>
      <c r="D18" s="46">
        <v>1795266206</v>
      </c>
      <c r="E18" s="46">
        <v>1555228234</v>
      </c>
      <c r="F18" s="46">
        <v>1906279217</v>
      </c>
      <c r="G18" s="47">
        <v>2001703508</v>
      </c>
      <c r="H18" s="48">
        <v>2116812020</v>
      </c>
      <c r="I18" s="25">
        <f t="shared" si="0"/>
        <v>22.572312881505987</v>
      </c>
      <c r="J18" s="26">
        <f t="shared" si="1"/>
        <v>10.822868474450665</v>
      </c>
      <c r="K18" s="2"/>
    </row>
    <row r="19" spans="1:11" ht="23.25" customHeight="1">
      <c r="A19" s="31"/>
      <c r="B19" s="32" t="s">
        <v>26</v>
      </c>
      <c r="C19" s="52">
        <v>-82772213</v>
      </c>
      <c r="D19" s="52">
        <v>-139422009</v>
      </c>
      <c r="E19" s="52">
        <v>141741527</v>
      </c>
      <c r="F19" s="53">
        <v>-129570852</v>
      </c>
      <c r="G19" s="54">
        <v>-117170728</v>
      </c>
      <c r="H19" s="55">
        <v>-101498085</v>
      </c>
      <c r="I19" s="33">
        <f t="shared" si="0"/>
        <v>-191.41347263741557</v>
      </c>
      <c r="J19" s="34">
        <f t="shared" si="1"/>
        <v>-189.46508531000913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13980000</v>
      </c>
      <c r="D22" s="43">
        <v>149257359</v>
      </c>
      <c r="E22" s="43">
        <v>144663710</v>
      </c>
      <c r="F22" s="43">
        <v>287800000</v>
      </c>
      <c r="G22" s="44">
        <v>340000000</v>
      </c>
      <c r="H22" s="45">
        <v>300000000</v>
      </c>
      <c r="I22" s="38">
        <f t="shared" si="0"/>
        <v>98.94415814443028</v>
      </c>
      <c r="J22" s="23">
        <f t="shared" si="1"/>
        <v>27.52261758992074</v>
      </c>
      <c r="K22" s="2"/>
    </row>
    <row r="23" spans="1:11" ht="12.75">
      <c r="A23" s="9"/>
      <c r="B23" s="21" t="s">
        <v>29</v>
      </c>
      <c r="C23" s="43">
        <v>13386483</v>
      </c>
      <c r="D23" s="43">
        <v>237050297</v>
      </c>
      <c r="E23" s="43">
        <v>222457800</v>
      </c>
      <c r="F23" s="43">
        <v>272384730</v>
      </c>
      <c r="G23" s="44">
        <v>263243728</v>
      </c>
      <c r="H23" s="45">
        <v>280284815</v>
      </c>
      <c r="I23" s="38">
        <f t="shared" si="0"/>
        <v>22.44332632975783</v>
      </c>
      <c r="J23" s="23">
        <f t="shared" si="1"/>
        <v>8.006686792962746</v>
      </c>
      <c r="K23" s="2"/>
    </row>
    <row r="24" spans="1:11" ht="12.75">
      <c r="A24" s="9"/>
      <c r="B24" s="21" t="s">
        <v>30</v>
      </c>
      <c r="C24" s="43">
        <v>88347360</v>
      </c>
      <c r="D24" s="43">
        <v>85947360</v>
      </c>
      <c r="E24" s="43">
        <v>85886851</v>
      </c>
      <c r="F24" s="43">
        <v>122219500</v>
      </c>
      <c r="G24" s="44">
        <v>98747800</v>
      </c>
      <c r="H24" s="45">
        <v>100776000</v>
      </c>
      <c r="I24" s="38">
        <f t="shared" si="0"/>
        <v>42.30292364543671</v>
      </c>
      <c r="J24" s="23">
        <f t="shared" si="1"/>
        <v>5.473529409273925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115713843</v>
      </c>
      <c r="D26" s="46">
        <v>472255016</v>
      </c>
      <c r="E26" s="46">
        <v>453008361</v>
      </c>
      <c r="F26" s="46">
        <v>682404230</v>
      </c>
      <c r="G26" s="47">
        <v>701991528</v>
      </c>
      <c r="H26" s="48">
        <v>681060815</v>
      </c>
      <c r="I26" s="25">
        <f t="shared" si="0"/>
        <v>50.63833005060143</v>
      </c>
      <c r="J26" s="26">
        <f t="shared" si="1"/>
        <v>14.558299587829481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45925725</v>
      </c>
      <c r="D28" s="43">
        <v>72778190</v>
      </c>
      <c r="E28" s="43">
        <v>72365445</v>
      </c>
      <c r="F28" s="43">
        <v>175493100</v>
      </c>
      <c r="G28" s="44">
        <v>234366384</v>
      </c>
      <c r="H28" s="45">
        <v>301913970</v>
      </c>
      <c r="I28" s="38">
        <f t="shared" si="0"/>
        <v>142.50952923733144</v>
      </c>
      <c r="J28" s="23">
        <f t="shared" si="1"/>
        <v>60.984473146759456</v>
      </c>
      <c r="K28" s="2"/>
    </row>
    <row r="29" spans="1:11" ht="12.75">
      <c r="A29" s="9"/>
      <c r="B29" s="21" t="s">
        <v>35</v>
      </c>
      <c r="C29" s="43">
        <v>68209112</v>
      </c>
      <c r="D29" s="43">
        <v>100468834</v>
      </c>
      <c r="E29" s="43">
        <v>100558124</v>
      </c>
      <c r="F29" s="43">
        <v>158445980</v>
      </c>
      <c r="G29" s="44">
        <v>169343244</v>
      </c>
      <c r="H29" s="45">
        <v>71788245</v>
      </c>
      <c r="I29" s="38">
        <f t="shared" si="0"/>
        <v>57.566563194834465</v>
      </c>
      <c r="J29" s="23">
        <f t="shared" si="1"/>
        <v>-10.625822534280061</v>
      </c>
      <c r="K29" s="2"/>
    </row>
    <row r="30" spans="1:11" ht="12.75">
      <c r="A30" s="9"/>
      <c r="B30" s="21" t="s">
        <v>36</v>
      </c>
      <c r="C30" s="43">
        <v>700000</v>
      </c>
      <c r="D30" s="43">
        <v>697428</v>
      </c>
      <c r="E30" s="43">
        <v>692677</v>
      </c>
      <c r="F30" s="43">
        <v>620000</v>
      </c>
      <c r="G30" s="44">
        <v>0</v>
      </c>
      <c r="H30" s="45">
        <v>0</v>
      </c>
      <c r="I30" s="38">
        <f t="shared" si="0"/>
        <v>-10.492191887416503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68702360</v>
      </c>
      <c r="D31" s="43">
        <v>85052525</v>
      </c>
      <c r="E31" s="43">
        <v>84851316</v>
      </c>
      <c r="F31" s="43">
        <v>83643400</v>
      </c>
      <c r="G31" s="44">
        <v>91937800</v>
      </c>
      <c r="H31" s="45">
        <v>109946000</v>
      </c>
      <c r="I31" s="38">
        <f t="shared" si="0"/>
        <v>-1.423567785324631</v>
      </c>
      <c r="J31" s="23">
        <f t="shared" si="1"/>
        <v>9.020193980877945</v>
      </c>
      <c r="K31" s="2"/>
    </row>
    <row r="32" spans="1:11" ht="12.75">
      <c r="A32" s="9"/>
      <c r="B32" s="21" t="s">
        <v>31</v>
      </c>
      <c r="C32" s="43">
        <v>278599715</v>
      </c>
      <c r="D32" s="43">
        <v>213258039</v>
      </c>
      <c r="E32" s="43">
        <v>194540799</v>
      </c>
      <c r="F32" s="43">
        <v>264201750</v>
      </c>
      <c r="G32" s="44">
        <v>206344100</v>
      </c>
      <c r="H32" s="45">
        <v>197412600</v>
      </c>
      <c r="I32" s="38">
        <f t="shared" si="0"/>
        <v>35.80788778399126</v>
      </c>
      <c r="J32" s="23">
        <f t="shared" si="1"/>
        <v>0.48966329119630725</v>
      </c>
      <c r="K32" s="2"/>
    </row>
    <row r="33" spans="1:11" ht="13.5" thickBot="1">
      <c r="A33" s="9"/>
      <c r="B33" s="39" t="s">
        <v>38</v>
      </c>
      <c r="C33" s="59">
        <v>462136912</v>
      </c>
      <c r="D33" s="59">
        <v>472255016</v>
      </c>
      <c r="E33" s="59">
        <v>453008361</v>
      </c>
      <c r="F33" s="59">
        <v>682404230</v>
      </c>
      <c r="G33" s="60">
        <v>701991528</v>
      </c>
      <c r="H33" s="61">
        <v>681060815</v>
      </c>
      <c r="I33" s="40">
        <f t="shared" si="0"/>
        <v>50.63833005060143</v>
      </c>
      <c r="J33" s="41">
        <f t="shared" si="1"/>
        <v>14.558299587829481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-5796984</v>
      </c>
      <c r="D8" s="43">
        <v>61433824</v>
      </c>
      <c r="E8" s="43">
        <v>33203606</v>
      </c>
      <c r="F8" s="43">
        <v>63433824</v>
      </c>
      <c r="G8" s="44">
        <v>66859248</v>
      </c>
      <c r="H8" s="45">
        <v>70469652</v>
      </c>
      <c r="I8" s="22">
        <f>IF($E8=0,0,(($F8/$E8)-1)*100)</f>
        <v>91.04498469232529</v>
      </c>
      <c r="J8" s="23">
        <f>IF($E8=0,0,((($H8/$E8)^(1/3))-1)*100)</f>
        <v>28.510602095610295</v>
      </c>
      <c r="K8" s="2"/>
    </row>
    <row r="9" spans="1:11" ht="12.75">
      <c r="A9" s="5"/>
      <c r="B9" s="21" t="s">
        <v>17</v>
      </c>
      <c r="C9" s="43">
        <v>135018898</v>
      </c>
      <c r="D9" s="43">
        <v>136860118</v>
      </c>
      <c r="E9" s="43">
        <v>92375172</v>
      </c>
      <c r="F9" s="43">
        <v>144239301</v>
      </c>
      <c r="G9" s="44">
        <v>152040096</v>
      </c>
      <c r="H9" s="45">
        <v>160250280</v>
      </c>
      <c r="I9" s="22">
        <f>IF($E9=0,0,(($F9/$E9)-1)*100)</f>
        <v>56.14509600047077</v>
      </c>
      <c r="J9" s="23">
        <f>IF($E9=0,0,((($H9/$E9)^(1/3))-1)*100)</f>
        <v>20.15665942795628</v>
      </c>
      <c r="K9" s="2"/>
    </row>
    <row r="10" spans="1:11" ht="12.75">
      <c r="A10" s="5"/>
      <c r="B10" s="21" t="s">
        <v>18</v>
      </c>
      <c r="C10" s="43">
        <v>-19829747</v>
      </c>
      <c r="D10" s="43">
        <v>101968158</v>
      </c>
      <c r="E10" s="43">
        <v>35568463</v>
      </c>
      <c r="F10" s="43">
        <v>114388502</v>
      </c>
      <c r="G10" s="44">
        <v>120500424</v>
      </c>
      <c r="H10" s="45">
        <v>127007484</v>
      </c>
      <c r="I10" s="22">
        <f aca="true" t="shared" si="0" ref="I10:I33">IF($E10=0,0,(($F10/$E10)-1)*100)</f>
        <v>221.6009137083039</v>
      </c>
      <c r="J10" s="23">
        <f aca="true" t="shared" si="1" ref="J10:J33">IF($E10=0,0,((($H10/$E10)^(1/3))-1)*100)</f>
        <v>52.846232413864655</v>
      </c>
      <c r="K10" s="2"/>
    </row>
    <row r="11" spans="1:11" ht="12.75">
      <c r="A11" s="9"/>
      <c r="B11" s="24" t="s">
        <v>19</v>
      </c>
      <c r="C11" s="46">
        <v>109392167</v>
      </c>
      <c r="D11" s="46">
        <v>300262100</v>
      </c>
      <c r="E11" s="46">
        <v>161147241</v>
      </c>
      <c r="F11" s="46">
        <v>322061627</v>
      </c>
      <c r="G11" s="47">
        <v>339399768</v>
      </c>
      <c r="H11" s="48">
        <v>357727416</v>
      </c>
      <c r="I11" s="25">
        <f t="shared" si="0"/>
        <v>99.85550171473305</v>
      </c>
      <c r="J11" s="26">
        <f t="shared" si="1"/>
        <v>30.44970972113459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79441915</v>
      </c>
      <c r="D13" s="43">
        <v>114833263</v>
      </c>
      <c r="E13" s="43">
        <v>64001423</v>
      </c>
      <c r="F13" s="43">
        <v>99537468</v>
      </c>
      <c r="G13" s="44">
        <v>113196072</v>
      </c>
      <c r="H13" s="45">
        <v>119308836</v>
      </c>
      <c r="I13" s="22">
        <f t="shared" si="0"/>
        <v>55.52383577471394</v>
      </c>
      <c r="J13" s="23">
        <f t="shared" si="1"/>
        <v>23.072491563693596</v>
      </c>
      <c r="K13" s="2"/>
    </row>
    <row r="14" spans="1:11" ht="12.75">
      <c r="A14" s="5"/>
      <c r="B14" s="21" t="s">
        <v>22</v>
      </c>
      <c r="C14" s="43">
        <v>36</v>
      </c>
      <c r="D14" s="43">
        <v>60845001</v>
      </c>
      <c r="E14" s="43">
        <v>11202704</v>
      </c>
      <c r="F14" s="43">
        <v>65844996</v>
      </c>
      <c r="G14" s="44">
        <v>69400632</v>
      </c>
      <c r="H14" s="45">
        <v>73148268</v>
      </c>
      <c r="I14" s="22">
        <f t="shared" si="0"/>
        <v>487.75984797955925</v>
      </c>
      <c r="J14" s="23">
        <f t="shared" si="1"/>
        <v>86.90764353502311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19790952</v>
      </c>
      <c r="D16" s="43">
        <v>52343422</v>
      </c>
      <c r="E16" s="43">
        <v>42670884</v>
      </c>
      <c r="F16" s="43">
        <v>59434428</v>
      </c>
      <c r="G16" s="44">
        <v>62643876</v>
      </c>
      <c r="H16" s="45">
        <v>66026652</v>
      </c>
      <c r="I16" s="22">
        <f t="shared" si="0"/>
        <v>39.28567310674887</v>
      </c>
      <c r="J16" s="23">
        <f t="shared" si="1"/>
        <v>15.663379802399803</v>
      </c>
      <c r="K16" s="2"/>
    </row>
    <row r="17" spans="1:11" ht="12.75">
      <c r="A17" s="5"/>
      <c r="B17" s="21" t="s">
        <v>24</v>
      </c>
      <c r="C17" s="43">
        <v>66989227</v>
      </c>
      <c r="D17" s="43">
        <v>125907517</v>
      </c>
      <c r="E17" s="43">
        <v>58515838</v>
      </c>
      <c r="F17" s="43">
        <v>129526936</v>
      </c>
      <c r="G17" s="44">
        <v>134202648</v>
      </c>
      <c r="H17" s="45">
        <v>141449508</v>
      </c>
      <c r="I17" s="29">
        <f t="shared" si="0"/>
        <v>121.35363762542374</v>
      </c>
      <c r="J17" s="30">
        <f t="shared" si="1"/>
        <v>34.20725823300859</v>
      </c>
      <c r="K17" s="2"/>
    </row>
    <row r="18" spans="1:11" ht="12.75">
      <c r="A18" s="5"/>
      <c r="B18" s="24" t="s">
        <v>25</v>
      </c>
      <c r="C18" s="46">
        <v>166222130</v>
      </c>
      <c r="D18" s="46">
        <v>353929203</v>
      </c>
      <c r="E18" s="46">
        <v>176390849</v>
      </c>
      <c r="F18" s="46">
        <v>354343828</v>
      </c>
      <c r="G18" s="47">
        <v>379443228</v>
      </c>
      <c r="H18" s="48">
        <v>399933264</v>
      </c>
      <c r="I18" s="25">
        <f t="shared" si="0"/>
        <v>100.8856071666167</v>
      </c>
      <c r="J18" s="26">
        <f t="shared" si="1"/>
        <v>31.372306741651947</v>
      </c>
      <c r="K18" s="2"/>
    </row>
    <row r="19" spans="1:11" ht="23.25" customHeight="1">
      <c r="A19" s="31"/>
      <c r="B19" s="32" t="s">
        <v>26</v>
      </c>
      <c r="C19" s="52">
        <v>-56829963</v>
      </c>
      <c r="D19" s="52">
        <v>-53667103</v>
      </c>
      <c r="E19" s="52">
        <v>-15243608</v>
      </c>
      <c r="F19" s="53">
        <v>-32282201</v>
      </c>
      <c r="G19" s="54">
        <v>-40043460</v>
      </c>
      <c r="H19" s="55">
        <v>-42205848</v>
      </c>
      <c r="I19" s="33">
        <f t="shared" si="0"/>
        <v>111.77532904283551</v>
      </c>
      <c r="J19" s="34">
        <f t="shared" si="1"/>
        <v>40.41977931569698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157944</v>
      </c>
      <c r="D23" s="43">
        <v>2740999</v>
      </c>
      <c r="E23" s="43">
        <v>1363527</v>
      </c>
      <c r="F23" s="43">
        <v>28599996</v>
      </c>
      <c r="G23" s="44">
        <v>28668792</v>
      </c>
      <c r="H23" s="45">
        <v>30216912</v>
      </c>
      <c r="I23" s="38">
        <f t="shared" si="0"/>
        <v>1997.50125960102</v>
      </c>
      <c r="J23" s="23">
        <f t="shared" si="1"/>
        <v>180.88514997596712</v>
      </c>
      <c r="K23" s="2"/>
    </row>
    <row r="24" spans="1:11" ht="12.75">
      <c r="A24" s="9"/>
      <c r="B24" s="21" t="s">
        <v>30</v>
      </c>
      <c r="C24" s="43">
        <v>71339764</v>
      </c>
      <c r="D24" s="43">
        <v>71902154</v>
      </c>
      <c r="E24" s="43">
        <v>57930221</v>
      </c>
      <c r="F24" s="43">
        <v>64839000</v>
      </c>
      <c r="G24" s="44">
        <v>59295540</v>
      </c>
      <c r="H24" s="45">
        <v>62377512</v>
      </c>
      <c r="I24" s="38">
        <f t="shared" si="0"/>
        <v>11.926035980425475</v>
      </c>
      <c r="J24" s="23">
        <f t="shared" si="1"/>
        <v>2.4961661611682118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71497708</v>
      </c>
      <c r="D26" s="46">
        <v>74643153</v>
      </c>
      <c r="E26" s="46">
        <v>59293748</v>
      </c>
      <c r="F26" s="46">
        <v>93438996</v>
      </c>
      <c r="G26" s="47">
        <v>87964332</v>
      </c>
      <c r="H26" s="48">
        <v>92594424</v>
      </c>
      <c r="I26" s="25">
        <f t="shared" si="0"/>
        <v>57.586590748151046</v>
      </c>
      <c r="J26" s="26">
        <f t="shared" si="1"/>
        <v>16.01798286590064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49455016</v>
      </c>
      <c r="D28" s="43">
        <v>46300006</v>
      </c>
      <c r="E28" s="43">
        <v>30581453</v>
      </c>
      <c r="F28" s="43">
        <v>31448784</v>
      </c>
      <c r="G28" s="44">
        <v>21527028</v>
      </c>
      <c r="H28" s="45">
        <v>22569480</v>
      </c>
      <c r="I28" s="38">
        <f t="shared" si="0"/>
        <v>2.836134045037042</v>
      </c>
      <c r="J28" s="23">
        <f t="shared" si="1"/>
        <v>-9.63065267188733</v>
      </c>
      <c r="K28" s="2"/>
    </row>
    <row r="29" spans="1:11" ht="12.75">
      <c r="A29" s="9"/>
      <c r="B29" s="21" t="s">
        <v>35</v>
      </c>
      <c r="C29" s="43">
        <v>10529996</v>
      </c>
      <c r="D29" s="43">
        <v>10500001</v>
      </c>
      <c r="E29" s="43">
        <v>7178218</v>
      </c>
      <c r="F29" s="43">
        <v>18400008</v>
      </c>
      <c r="G29" s="44">
        <v>17601804</v>
      </c>
      <c r="H29" s="45">
        <v>18552300</v>
      </c>
      <c r="I29" s="38">
        <f t="shared" si="0"/>
        <v>156.331139566951</v>
      </c>
      <c r="J29" s="23">
        <f t="shared" si="1"/>
        <v>37.23357328080106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1068445</v>
      </c>
      <c r="E31" s="43">
        <v>7449155</v>
      </c>
      <c r="F31" s="43">
        <v>31790208</v>
      </c>
      <c r="G31" s="44">
        <v>38717100</v>
      </c>
      <c r="H31" s="45">
        <v>40807860</v>
      </c>
      <c r="I31" s="38">
        <f t="shared" si="0"/>
        <v>326.76260596000486</v>
      </c>
      <c r="J31" s="23">
        <f t="shared" si="1"/>
        <v>76.28374568529853</v>
      </c>
      <c r="K31" s="2"/>
    </row>
    <row r="32" spans="1:11" ht="12.75">
      <c r="A32" s="9"/>
      <c r="B32" s="21" t="s">
        <v>31</v>
      </c>
      <c r="C32" s="43">
        <v>14103004</v>
      </c>
      <c r="D32" s="43">
        <v>16238313</v>
      </c>
      <c r="E32" s="43">
        <v>14675915</v>
      </c>
      <c r="F32" s="43">
        <v>11799996</v>
      </c>
      <c r="G32" s="44">
        <v>10118400</v>
      </c>
      <c r="H32" s="45">
        <v>10664784</v>
      </c>
      <c r="I32" s="38">
        <f t="shared" si="0"/>
        <v>-19.5961819075676</v>
      </c>
      <c r="J32" s="23">
        <f t="shared" si="1"/>
        <v>-10.095321560848102</v>
      </c>
      <c r="K32" s="2"/>
    </row>
    <row r="33" spans="1:11" ht="13.5" thickBot="1">
      <c r="A33" s="9"/>
      <c r="B33" s="39" t="s">
        <v>38</v>
      </c>
      <c r="C33" s="59">
        <v>74088016</v>
      </c>
      <c r="D33" s="59">
        <v>74106765</v>
      </c>
      <c r="E33" s="59">
        <v>59884741</v>
      </c>
      <c r="F33" s="59">
        <v>93438996</v>
      </c>
      <c r="G33" s="60">
        <v>87964332</v>
      </c>
      <c r="H33" s="61">
        <v>92594424</v>
      </c>
      <c r="I33" s="40">
        <f t="shared" si="0"/>
        <v>56.03139370678751</v>
      </c>
      <c r="J33" s="41">
        <f t="shared" si="1"/>
        <v>15.635066091152039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49769768</v>
      </c>
      <c r="D8" s="43">
        <v>49769768</v>
      </c>
      <c r="E8" s="43">
        <v>51762968</v>
      </c>
      <c r="F8" s="43">
        <v>52059177</v>
      </c>
      <c r="G8" s="44">
        <v>54453900</v>
      </c>
      <c r="H8" s="45">
        <v>56958780</v>
      </c>
      <c r="I8" s="22">
        <f>IF($E8=0,0,(($F8/$E8)-1)*100)</f>
        <v>0.5722411435140184</v>
      </c>
      <c r="J8" s="23">
        <f>IF($E8=0,0,((($H8/$E8)^(1/3))-1)*100)</f>
        <v>3.2398035559016547</v>
      </c>
      <c r="K8" s="2"/>
    </row>
    <row r="9" spans="1:11" ht="12.75">
      <c r="A9" s="5"/>
      <c r="B9" s="21" t="s">
        <v>17</v>
      </c>
      <c r="C9" s="43">
        <v>186856317</v>
      </c>
      <c r="D9" s="43">
        <v>177982207</v>
      </c>
      <c r="E9" s="43">
        <v>178556851</v>
      </c>
      <c r="F9" s="43">
        <v>112680380</v>
      </c>
      <c r="G9" s="44">
        <v>125737011</v>
      </c>
      <c r="H9" s="45">
        <v>140142211</v>
      </c>
      <c r="I9" s="22">
        <f>IF($E9=0,0,(($F9/$E9)-1)*100)</f>
        <v>-36.89383556613014</v>
      </c>
      <c r="J9" s="23">
        <f>IF($E9=0,0,((($H9/$E9)^(1/3))-1)*100)</f>
        <v>-7.7575529488435935</v>
      </c>
      <c r="K9" s="2"/>
    </row>
    <row r="10" spans="1:11" ht="12.75">
      <c r="A10" s="5"/>
      <c r="B10" s="21" t="s">
        <v>18</v>
      </c>
      <c r="C10" s="43">
        <v>517626533</v>
      </c>
      <c r="D10" s="43">
        <v>536630550</v>
      </c>
      <c r="E10" s="43">
        <v>516501893</v>
      </c>
      <c r="F10" s="43">
        <v>524068026</v>
      </c>
      <c r="G10" s="44">
        <v>564116692</v>
      </c>
      <c r="H10" s="45">
        <v>603322721</v>
      </c>
      <c r="I10" s="22">
        <f aca="true" t="shared" si="0" ref="I10:I33">IF($E10=0,0,(($F10/$E10)-1)*100)</f>
        <v>1.464880013518166</v>
      </c>
      <c r="J10" s="23">
        <f aca="true" t="shared" si="1" ref="J10:J33">IF($E10=0,0,((($H10/$E10)^(1/3))-1)*100)</f>
        <v>5.31557126101545</v>
      </c>
      <c r="K10" s="2"/>
    </row>
    <row r="11" spans="1:11" ht="12.75">
      <c r="A11" s="9"/>
      <c r="B11" s="24" t="s">
        <v>19</v>
      </c>
      <c r="C11" s="46">
        <v>754252618</v>
      </c>
      <c r="D11" s="46">
        <v>764382525</v>
      </c>
      <c r="E11" s="46">
        <v>746821712</v>
      </c>
      <c r="F11" s="46">
        <v>688807583</v>
      </c>
      <c r="G11" s="47">
        <v>744307603</v>
      </c>
      <c r="H11" s="48">
        <v>800423712</v>
      </c>
      <c r="I11" s="25">
        <f t="shared" si="0"/>
        <v>-7.768136366126432</v>
      </c>
      <c r="J11" s="26">
        <f t="shared" si="1"/>
        <v>2.337390044898169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156764904</v>
      </c>
      <c r="D13" s="43">
        <v>157682560</v>
      </c>
      <c r="E13" s="43">
        <v>127672860</v>
      </c>
      <c r="F13" s="43">
        <v>160421515</v>
      </c>
      <c r="G13" s="44">
        <v>167800918</v>
      </c>
      <c r="H13" s="45">
        <v>175519269</v>
      </c>
      <c r="I13" s="22">
        <f t="shared" si="0"/>
        <v>25.650443641663557</v>
      </c>
      <c r="J13" s="23">
        <f t="shared" si="1"/>
        <v>11.19247695104091</v>
      </c>
      <c r="K13" s="2"/>
    </row>
    <row r="14" spans="1:11" ht="12.75">
      <c r="A14" s="5"/>
      <c r="B14" s="21" t="s">
        <v>22</v>
      </c>
      <c r="C14" s="43">
        <v>86708900</v>
      </c>
      <c r="D14" s="43">
        <v>5156487</v>
      </c>
      <c r="E14" s="43">
        <v>5728520</v>
      </c>
      <c r="F14" s="43">
        <v>204688565</v>
      </c>
      <c r="G14" s="44">
        <v>214727180</v>
      </c>
      <c r="H14" s="45">
        <v>225261112</v>
      </c>
      <c r="I14" s="22">
        <f t="shared" si="0"/>
        <v>3473.149172910281</v>
      </c>
      <c r="J14" s="23">
        <f t="shared" si="1"/>
        <v>240.05403308081154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134262175</v>
      </c>
      <c r="D16" s="43">
        <v>142192175</v>
      </c>
      <c r="E16" s="43">
        <v>132110772</v>
      </c>
      <c r="F16" s="43">
        <v>144192175</v>
      </c>
      <c r="G16" s="44">
        <v>150825015</v>
      </c>
      <c r="H16" s="45">
        <v>157762970</v>
      </c>
      <c r="I16" s="22">
        <f t="shared" si="0"/>
        <v>9.144903793310654</v>
      </c>
      <c r="J16" s="23">
        <f t="shared" si="1"/>
        <v>6.093541725397089</v>
      </c>
      <c r="K16" s="2"/>
    </row>
    <row r="17" spans="1:11" ht="12.75">
      <c r="A17" s="5"/>
      <c r="B17" s="21" t="s">
        <v>24</v>
      </c>
      <c r="C17" s="43">
        <v>359806168</v>
      </c>
      <c r="D17" s="43">
        <v>599358378</v>
      </c>
      <c r="E17" s="43">
        <v>259409656</v>
      </c>
      <c r="F17" s="43">
        <v>270268469</v>
      </c>
      <c r="G17" s="44">
        <v>280029626</v>
      </c>
      <c r="H17" s="45">
        <v>293006830</v>
      </c>
      <c r="I17" s="29">
        <f t="shared" si="0"/>
        <v>4.185971011040546</v>
      </c>
      <c r="J17" s="30">
        <f t="shared" si="1"/>
        <v>4.143108227296777</v>
      </c>
      <c r="K17" s="2"/>
    </row>
    <row r="18" spans="1:11" ht="12.75">
      <c r="A18" s="5"/>
      <c r="B18" s="24" t="s">
        <v>25</v>
      </c>
      <c r="C18" s="46">
        <v>737542147</v>
      </c>
      <c r="D18" s="46">
        <v>904389600</v>
      </c>
      <c r="E18" s="46">
        <v>524921808</v>
      </c>
      <c r="F18" s="46">
        <v>779570724</v>
      </c>
      <c r="G18" s="47">
        <v>813382739</v>
      </c>
      <c r="H18" s="48">
        <v>851550181</v>
      </c>
      <c r="I18" s="25">
        <f t="shared" si="0"/>
        <v>48.511780634574066</v>
      </c>
      <c r="J18" s="26">
        <f t="shared" si="1"/>
        <v>17.50018305313821</v>
      </c>
      <c r="K18" s="2"/>
    </row>
    <row r="19" spans="1:11" ht="23.25" customHeight="1">
      <c r="A19" s="31"/>
      <c r="B19" s="32" t="s">
        <v>26</v>
      </c>
      <c r="C19" s="52">
        <v>16710471</v>
      </c>
      <c r="D19" s="52">
        <v>-140007075</v>
      </c>
      <c r="E19" s="52">
        <v>221899904</v>
      </c>
      <c r="F19" s="53">
        <v>-90763141</v>
      </c>
      <c r="G19" s="54">
        <v>-69075136</v>
      </c>
      <c r="H19" s="55">
        <v>-51126469</v>
      </c>
      <c r="I19" s="33">
        <f t="shared" si="0"/>
        <v>-140.90274009311875</v>
      </c>
      <c r="J19" s="34">
        <f t="shared" si="1"/>
        <v>-161.30504681755468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350000</v>
      </c>
      <c r="E23" s="43">
        <v>0</v>
      </c>
      <c r="F23" s="43">
        <v>4400000</v>
      </c>
      <c r="G23" s="44">
        <v>3000000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162286750</v>
      </c>
      <c r="D24" s="43">
        <v>192733408</v>
      </c>
      <c r="E24" s="43">
        <v>152868177</v>
      </c>
      <c r="F24" s="43">
        <v>170446250</v>
      </c>
      <c r="G24" s="44">
        <v>196916200</v>
      </c>
      <c r="H24" s="45">
        <v>188417000</v>
      </c>
      <c r="I24" s="38">
        <f t="shared" si="0"/>
        <v>11.498843869904984</v>
      </c>
      <c r="J24" s="23">
        <f t="shared" si="1"/>
        <v>7.217991166576465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162286750</v>
      </c>
      <c r="D26" s="46">
        <v>193083408</v>
      </c>
      <c r="E26" s="46">
        <v>152868177</v>
      </c>
      <c r="F26" s="46">
        <v>174846250</v>
      </c>
      <c r="G26" s="47">
        <v>199916200</v>
      </c>
      <c r="H26" s="48">
        <v>188417000</v>
      </c>
      <c r="I26" s="25">
        <f t="shared" si="0"/>
        <v>14.377140770115936</v>
      </c>
      <c r="J26" s="26">
        <f t="shared" si="1"/>
        <v>7.217991166576465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76300000</v>
      </c>
      <c r="D28" s="43">
        <v>112750935</v>
      </c>
      <c r="E28" s="43">
        <v>86666741</v>
      </c>
      <c r="F28" s="43">
        <v>79320654</v>
      </c>
      <c r="G28" s="44">
        <v>115890917</v>
      </c>
      <c r="H28" s="45">
        <v>84160654</v>
      </c>
      <c r="I28" s="38">
        <f t="shared" si="0"/>
        <v>-8.476246960757416</v>
      </c>
      <c r="J28" s="23">
        <f t="shared" si="1"/>
        <v>-0.9733216020490487</v>
      </c>
      <c r="K28" s="2"/>
    </row>
    <row r="29" spans="1:11" ht="12.75">
      <c r="A29" s="9"/>
      <c r="B29" s="21" t="s">
        <v>35</v>
      </c>
      <c r="C29" s="43">
        <v>14053854</v>
      </c>
      <c r="D29" s="43">
        <v>9096616</v>
      </c>
      <c r="E29" s="43">
        <v>7204057</v>
      </c>
      <c r="F29" s="43">
        <v>4000000</v>
      </c>
      <c r="G29" s="44">
        <v>0</v>
      </c>
      <c r="H29" s="45">
        <v>0</v>
      </c>
      <c r="I29" s="38">
        <f t="shared" si="0"/>
        <v>-44.47573082778218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37775913</v>
      </c>
      <c r="D31" s="43">
        <v>34372867</v>
      </c>
      <c r="E31" s="43">
        <v>29509499</v>
      </c>
      <c r="F31" s="43">
        <v>51125596</v>
      </c>
      <c r="G31" s="44">
        <v>34102070</v>
      </c>
      <c r="H31" s="45">
        <v>25256346</v>
      </c>
      <c r="I31" s="38">
        <f t="shared" si="0"/>
        <v>73.25131816029815</v>
      </c>
      <c r="J31" s="23">
        <f t="shared" si="1"/>
        <v>-5.055554869807755</v>
      </c>
      <c r="K31" s="2"/>
    </row>
    <row r="32" spans="1:11" ht="12.75">
      <c r="A32" s="9"/>
      <c r="B32" s="21" t="s">
        <v>31</v>
      </c>
      <c r="C32" s="43">
        <v>39516983</v>
      </c>
      <c r="D32" s="43">
        <v>43222990</v>
      </c>
      <c r="E32" s="43">
        <v>34584866</v>
      </c>
      <c r="F32" s="43">
        <v>40400000</v>
      </c>
      <c r="G32" s="44">
        <v>49923213</v>
      </c>
      <c r="H32" s="45">
        <v>79000000</v>
      </c>
      <c r="I32" s="38">
        <f t="shared" si="0"/>
        <v>16.81410013269966</v>
      </c>
      <c r="J32" s="23">
        <f t="shared" si="1"/>
        <v>31.698349223307986</v>
      </c>
      <c r="K32" s="2"/>
    </row>
    <row r="33" spans="1:11" ht="13.5" thickBot="1">
      <c r="A33" s="9"/>
      <c r="B33" s="39" t="s">
        <v>38</v>
      </c>
      <c r="C33" s="59">
        <v>167646750</v>
      </c>
      <c r="D33" s="59">
        <v>199443408</v>
      </c>
      <c r="E33" s="59">
        <v>157965163</v>
      </c>
      <c r="F33" s="59">
        <v>174846250</v>
      </c>
      <c r="G33" s="60">
        <v>199916200</v>
      </c>
      <c r="H33" s="61">
        <v>188417000</v>
      </c>
      <c r="I33" s="40">
        <f t="shared" si="0"/>
        <v>10.686588535979924</v>
      </c>
      <c r="J33" s="41">
        <f t="shared" si="1"/>
        <v>6.052177058282671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6977712</v>
      </c>
      <c r="D8" s="43">
        <v>27589032</v>
      </c>
      <c r="E8" s="43">
        <v>34618197</v>
      </c>
      <c r="F8" s="43">
        <v>40000000</v>
      </c>
      <c r="G8" s="44">
        <v>41960000</v>
      </c>
      <c r="H8" s="45">
        <v>44016038</v>
      </c>
      <c r="I8" s="22">
        <f>IF($E8=0,0,(($F8/$E8)-1)*100)</f>
        <v>15.546167814574519</v>
      </c>
      <c r="J8" s="23">
        <f>IF($E8=0,0,((($H8/$E8)^(1/3))-1)*100)</f>
        <v>8.335011639634837</v>
      </c>
      <c r="K8" s="2"/>
    </row>
    <row r="9" spans="1:11" ht="12.75">
      <c r="A9" s="5"/>
      <c r="B9" s="21" t="s">
        <v>17</v>
      </c>
      <c r="C9" s="43">
        <v>19304508</v>
      </c>
      <c r="D9" s="43">
        <v>133210016</v>
      </c>
      <c r="E9" s="43">
        <v>76976427</v>
      </c>
      <c r="F9" s="43">
        <v>96300000</v>
      </c>
      <c r="G9" s="44">
        <v>113812634</v>
      </c>
      <c r="H9" s="45">
        <v>119048102</v>
      </c>
      <c r="I9" s="22">
        <f>IF($E9=0,0,(($F9/$E9)-1)*100)</f>
        <v>25.103234526590846</v>
      </c>
      <c r="J9" s="23">
        <f>IF($E9=0,0,((($H9/$E9)^(1/3))-1)*100)</f>
        <v>15.643592771635205</v>
      </c>
      <c r="K9" s="2"/>
    </row>
    <row r="10" spans="1:11" ht="12.75">
      <c r="A10" s="5"/>
      <c r="B10" s="21" t="s">
        <v>18</v>
      </c>
      <c r="C10" s="43">
        <v>403428036</v>
      </c>
      <c r="D10" s="43">
        <v>457863972</v>
      </c>
      <c r="E10" s="43">
        <v>421661450</v>
      </c>
      <c r="F10" s="43">
        <v>455019537</v>
      </c>
      <c r="G10" s="44">
        <v>515584856</v>
      </c>
      <c r="H10" s="45">
        <v>544470022</v>
      </c>
      <c r="I10" s="22">
        <f aca="true" t="shared" si="0" ref="I10:I33">IF($E10=0,0,(($F10/$E10)-1)*100)</f>
        <v>7.91110664728778</v>
      </c>
      <c r="J10" s="23">
        <f aca="true" t="shared" si="1" ref="J10:J33">IF($E10=0,0,((($H10/$E10)^(1/3))-1)*100)</f>
        <v>8.893851393349728</v>
      </c>
      <c r="K10" s="2"/>
    </row>
    <row r="11" spans="1:11" ht="12.75">
      <c r="A11" s="9"/>
      <c r="B11" s="24" t="s">
        <v>19</v>
      </c>
      <c r="C11" s="46">
        <v>429710256</v>
      </c>
      <c r="D11" s="46">
        <v>618663020</v>
      </c>
      <c r="E11" s="46">
        <v>533256074</v>
      </c>
      <c r="F11" s="46">
        <v>591319537</v>
      </c>
      <c r="G11" s="47">
        <v>671357490</v>
      </c>
      <c r="H11" s="48">
        <v>707534162</v>
      </c>
      <c r="I11" s="25">
        <f t="shared" si="0"/>
        <v>10.888476630835342</v>
      </c>
      <c r="J11" s="26">
        <f t="shared" si="1"/>
        <v>9.884693453416936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250001232</v>
      </c>
      <c r="D13" s="43">
        <v>250001232</v>
      </c>
      <c r="E13" s="43">
        <v>31742996</v>
      </c>
      <c r="F13" s="43">
        <v>232499977</v>
      </c>
      <c r="G13" s="44">
        <v>247028125</v>
      </c>
      <c r="H13" s="45">
        <v>262464055</v>
      </c>
      <c r="I13" s="22">
        <f t="shared" si="0"/>
        <v>632.4449683325417</v>
      </c>
      <c r="J13" s="23">
        <f t="shared" si="1"/>
        <v>102.21217785827731</v>
      </c>
      <c r="K13" s="2"/>
    </row>
    <row r="14" spans="1:11" ht="12.75">
      <c r="A14" s="5"/>
      <c r="B14" s="21" t="s">
        <v>22</v>
      </c>
      <c r="C14" s="43">
        <v>50000000</v>
      </c>
      <c r="D14" s="43">
        <v>50000000</v>
      </c>
      <c r="E14" s="43">
        <v>0</v>
      </c>
      <c r="F14" s="43">
        <v>50000000</v>
      </c>
      <c r="G14" s="44">
        <v>52300000</v>
      </c>
      <c r="H14" s="45">
        <v>54705800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328827436</v>
      </c>
      <c r="D17" s="43">
        <v>271816733</v>
      </c>
      <c r="E17" s="43">
        <v>73976837</v>
      </c>
      <c r="F17" s="43">
        <v>360549208</v>
      </c>
      <c r="G17" s="44">
        <v>367531778</v>
      </c>
      <c r="H17" s="45">
        <v>383066511</v>
      </c>
      <c r="I17" s="29">
        <f t="shared" si="0"/>
        <v>387.38121636641483</v>
      </c>
      <c r="J17" s="30">
        <f t="shared" si="1"/>
        <v>73.00532708916518</v>
      </c>
      <c r="K17" s="2"/>
    </row>
    <row r="18" spans="1:11" ht="12.75">
      <c r="A18" s="5"/>
      <c r="B18" s="24" t="s">
        <v>25</v>
      </c>
      <c r="C18" s="46">
        <v>628828668</v>
      </c>
      <c r="D18" s="46">
        <v>571817965</v>
      </c>
      <c r="E18" s="46">
        <v>105719833</v>
      </c>
      <c r="F18" s="46">
        <v>643049185</v>
      </c>
      <c r="G18" s="47">
        <v>666859903</v>
      </c>
      <c r="H18" s="48">
        <v>700236366</v>
      </c>
      <c r="I18" s="25">
        <f t="shared" si="0"/>
        <v>508.257851674813</v>
      </c>
      <c r="J18" s="26">
        <f t="shared" si="1"/>
        <v>87.80020603629069</v>
      </c>
      <c r="K18" s="2"/>
    </row>
    <row r="19" spans="1:11" ht="23.25" customHeight="1">
      <c r="A19" s="31"/>
      <c r="B19" s="32" t="s">
        <v>26</v>
      </c>
      <c r="C19" s="52">
        <v>-199118412</v>
      </c>
      <c r="D19" s="52">
        <v>46845055</v>
      </c>
      <c r="E19" s="52">
        <v>427536241</v>
      </c>
      <c r="F19" s="53">
        <v>-51729648</v>
      </c>
      <c r="G19" s="54">
        <v>4497587</v>
      </c>
      <c r="H19" s="55">
        <v>7297796</v>
      </c>
      <c r="I19" s="33">
        <f t="shared" si="0"/>
        <v>-112.09947673184506</v>
      </c>
      <c r="J19" s="34">
        <f t="shared" si="1"/>
        <v>-74.25223154986243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119000000</v>
      </c>
      <c r="D24" s="43">
        <v>97716250</v>
      </c>
      <c r="E24" s="43">
        <v>39177579</v>
      </c>
      <c r="F24" s="43">
        <v>149632287</v>
      </c>
      <c r="G24" s="44">
        <v>147412500</v>
      </c>
      <c r="H24" s="45">
        <v>94624620</v>
      </c>
      <c r="I24" s="38">
        <f t="shared" si="0"/>
        <v>281.93347016159424</v>
      </c>
      <c r="J24" s="23">
        <f t="shared" si="1"/>
        <v>34.17003028565648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119000000</v>
      </c>
      <c r="D26" s="46">
        <v>97716250</v>
      </c>
      <c r="E26" s="46">
        <v>39177579</v>
      </c>
      <c r="F26" s="46">
        <v>149632287</v>
      </c>
      <c r="G26" s="47">
        <v>147412500</v>
      </c>
      <c r="H26" s="48">
        <v>94624620</v>
      </c>
      <c r="I26" s="25">
        <f t="shared" si="0"/>
        <v>281.93347016159424</v>
      </c>
      <c r="J26" s="26">
        <f t="shared" si="1"/>
        <v>34.17003028565648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27394749</v>
      </c>
      <c r="E28" s="43">
        <v>70821</v>
      </c>
      <c r="F28" s="43">
        <v>62508124</v>
      </c>
      <c r="G28" s="44">
        <v>83900000</v>
      </c>
      <c r="H28" s="45">
        <v>15000000</v>
      </c>
      <c r="I28" s="38">
        <f t="shared" si="0"/>
        <v>88162.13128874204</v>
      </c>
      <c r="J28" s="23">
        <f t="shared" si="1"/>
        <v>496.08711573220006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6440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108400000</v>
      </c>
      <c r="D31" s="43">
        <v>88716250</v>
      </c>
      <c r="E31" s="43">
        <v>31830871</v>
      </c>
      <c r="F31" s="43">
        <v>42299537</v>
      </c>
      <c r="G31" s="44">
        <v>18762500</v>
      </c>
      <c r="H31" s="45">
        <v>17882820</v>
      </c>
      <c r="I31" s="38">
        <f t="shared" si="0"/>
        <v>32.88840572411607</v>
      </c>
      <c r="J31" s="23">
        <f t="shared" si="1"/>
        <v>-17.485711183649222</v>
      </c>
      <c r="K31" s="2"/>
    </row>
    <row r="32" spans="1:11" ht="12.75">
      <c r="A32" s="9"/>
      <c r="B32" s="21" t="s">
        <v>31</v>
      </c>
      <c r="C32" s="43">
        <v>10600000</v>
      </c>
      <c r="D32" s="43">
        <v>9000000</v>
      </c>
      <c r="E32" s="43">
        <v>7331153</v>
      </c>
      <c r="F32" s="43">
        <v>44824626</v>
      </c>
      <c r="G32" s="44">
        <v>44750000</v>
      </c>
      <c r="H32" s="45">
        <v>61741800</v>
      </c>
      <c r="I32" s="38">
        <f t="shared" si="0"/>
        <v>511.4266882712719</v>
      </c>
      <c r="J32" s="23">
        <f t="shared" si="1"/>
        <v>103.45529692283675</v>
      </c>
      <c r="K32" s="2"/>
    </row>
    <row r="33" spans="1:11" ht="13.5" thickBot="1">
      <c r="A33" s="9"/>
      <c r="B33" s="39" t="s">
        <v>38</v>
      </c>
      <c r="C33" s="59">
        <v>119000000</v>
      </c>
      <c r="D33" s="59">
        <v>125110999</v>
      </c>
      <c r="E33" s="59">
        <v>39239285</v>
      </c>
      <c r="F33" s="59">
        <v>149632287</v>
      </c>
      <c r="G33" s="60">
        <v>147412500</v>
      </c>
      <c r="H33" s="61">
        <v>94624620</v>
      </c>
      <c r="I33" s="40">
        <f t="shared" si="0"/>
        <v>281.3328581292957</v>
      </c>
      <c r="J33" s="41">
        <f t="shared" si="1"/>
        <v>34.099663394697274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386980001</v>
      </c>
      <c r="D10" s="43">
        <v>392145001</v>
      </c>
      <c r="E10" s="43">
        <v>374046779</v>
      </c>
      <c r="F10" s="43">
        <v>429237000</v>
      </c>
      <c r="G10" s="44">
        <v>479511000</v>
      </c>
      <c r="H10" s="45">
        <v>459081176</v>
      </c>
      <c r="I10" s="22">
        <f aca="true" t="shared" si="0" ref="I10:I33">IF($E10=0,0,(($F10/$E10)-1)*100)</f>
        <v>14.754898076531763</v>
      </c>
      <c r="J10" s="23">
        <f aca="true" t="shared" si="1" ref="J10:J33">IF($E10=0,0,((($H10/$E10)^(1/3))-1)*100)</f>
        <v>7.066725877115876</v>
      </c>
      <c r="K10" s="2"/>
    </row>
    <row r="11" spans="1:11" ht="12.75">
      <c r="A11" s="9"/>
      <c r="B11" s="24" t="s">
        <v>19</v>
      </c>
      <c r="C11" s="46">
        <v>386980001</v>
      </c>
      <c r="D11" s="46">
        <v>392145001</v>
      </c>
      <c r="E11" s="46">
        <v>374046779</v>
      </c>
      <c r="F11" s="46">
        <v>429237000</v>
      </c>
      <c r="G11" s="47">
        <v>479511000</v>
      </c>
      <c r="H11" s="48">
        <v>459081176</v>
      </c>
      <c r="I11" s="25">
        <f t="shared" si="0"/>
        <v>14.754898076531763</v>
      </c>
      <c r="J11" s="26">
        <f t="shared" si="1"/>
        <v>7.066725877115876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152389223</v>
      </c>
      <c r="D13" s="43">
        <v>152419223</v>
      </c>
      <c r="E13" s="43">
        <v>149187066</v>
      </c>
      <c r="F13" s="43">
        <v>156552955</v>
      </c>
      <c r="G13" s="44">
        <v>161633020</v>
      </c>
      <c r="H13" s="45">
        <v>171007751</v>
      </c>
      <c r="I13" s="22">
        <f t="shared" si="0"/>
        <v>4.937350936307028</v>
      </c>
      <c r="J13" s="23">
        <f t="shared" si="1"/>
        <v>4.655375633396264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308741801</v>
      </c>
      <c r="D17" s="43">
        <v>363730457</v>
      </c>
      <c r="E17" s="43">
        <v>296768477</v>
      </c>
      <c r="F17" s="43">
        <v>341158037</v>
      </c>
      <c r="G17" s="44">
        <v>314377940</v>
      </c>
      <c r="H17" s="45">
        <v>249223113</v>
      </c>
      <c r="I17" s="29">
        <f t="shared" si="0"/>
        <v>14.957639857416538</v>
      </c>
      <c r="J17" s="30">
        <f t="shared" si="1"/>
        <v>-5.653994762194737</v>
      </c>
      <c r="K17" s="2"/>
    </row>
    <row r="18" spans="1:11" ht="12.75">
      <c r="A18" s="5"/>
      <c r="B18" s="24" t="s">
        <v>25</v>
      </c>
      <c r="C18" s="46">
        <v>461131024</v>
      </c>
      <c r="D18" s="46">
        <v>516149680</v>
      </c>
      <c r="E18" s="46">
        <v>445955543</v>
      </c>
      <c r="F18" s="46">
        <v>497710992</v>
      </c>
      <c r="G18" s="47">
        <v>476010960</v>
      </c>
      <c r="H18" s="48">
        <v>420230864</v>
      </c>
      <c r="I18" s="25">
        <f t="shared" si="0"/>
        <v>11.605517593039538</v>
      </c>
      <c r="J18" s="26">
        <f t="shared" si="1"/>
        <v>-1.9610179520006321</v>
      </c>
      <c r="K18" s="2"/>
    </row>
    <row r="19" spans="1:11" ht="23.25" customHeight="1">
      <c r="A19" s="31"/>
      <c r="B19" s="32" t="s">
        <v>26</v>
      </c>
      <c r="C19" s="52">
        <v>-74151023</v>
      </c>
      <c r="D19" s="52">
        <v>-124004679</v>
      </c>
      <c r="E19" s="52">
        <v>-71908764</v>
      </c>
      <c r="F19" s="53">
        <v>-68473992</v>
      </c>
      <c r="G19" s="54">
        <v>3500040</v>
      </c>
      <c r="H19" s="55">
        <v>38850312</v>
      </c>
      <c r="I19" s="33">
        <f t="shared" si="0"/>
        <v>-4.776569376161155</v>
      </c>
      <c r="J19" s="34">
        <f t="shared" si="1"/>
        <v>-181.44621298001027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36600000</v>
      </c>
      <c r="D23" s="43">
        <v>43396684</v>
      </c>
      <c r="E23" s="43">
        <v>34995131</v>
      </c>
      <c r="F23" s="43">
        <v>27005000</v>
      </c>
      <c r="G23" s="44">
        <v>31180000</v>
      </c>
      <c r="H23" s="45">
        <v>21440000</v>
      </c>
      <c r="I23" s="38">
        <f t="shared" si="0"/>
        <v>-22.832121988627506</v>
      </c>
      <c r="J23" s="23">
        <f t="shared" si="1"/>
        <v>-15.067797644121384</v>
      </c>
      <c r="K23" s="2"/>
    </row>
    <row r="24" spans="1:11" ht="12.75">
      <c r="A24" s="9"/>
      <c r="B24" s="21" t="s">
        <v>30</v>
      </c>
      <c r="C24" s="43">
        <v>0</v>
      </c>
      <c r="D24" s="43">
        <v>500000</v>
      </c>
      <c r="E24" s="43">
        <v>426521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36600000</v>
      </c>
      <c r="D26" s="46">
        <v>43896684</v>
      </c>
      <c r="E26" s="46">
        <v>35421652</v>
      </c>
      <c r="F26" s="46">
        <v>27005000</v>
      </c>
      <c r="G26" s="47">
        <v>31180000</v>
      </c>
      <c r="H26" s="48">
        <v>21440000</v>
      </c>
      <c r="I26" s="25">
        <f t="shared" si="0"/>
        <v>-23.761319771308244</v>
      </c>
      <c r="J26" s="26">
        <f t="shared" si="1"/>
        <v>-15.410071798950998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36600000</v>
      </c>
      <c r="D32" s="43">
        <v>43896684</v>
      </c>
      <c r="E32" s="43">
        <v>35421652</v>
      </c>
      <c r="F32" s="43">
        <v>27005000</v>
      </c>
      <c r="G32" s="44">
        <v>31180000</v>
      </c>
      <c r="H32" s="45">
        <v>21440000</v>
      </c>
      <c r="I32" s="38">
        <f t="shared" si="0"/>
        <v>-23.761319771308244</v>
      </c>
      <c r="J32" s="23">
        <f t="shared" si="1"/>
        <v>-15.410071798950998</v>
      </c>
      <c r="K32" s="2"/>
    </row>
    <row r="33" spans="1:11" ht="13.5" thickBot="1">
      <c r="A33" s="9"/>
      <c r="B33" s="39" t="s">
        <v>38</v>
      </c>
      <c r="C33" s="59">
        <v>36600000</v>
      </c>
      <c r="D33" s="59">
        <v>43896684</v>
      </c>
      <c r="E33" s="59">
        <v>35421652</v>
      </c>
      <c r="F33" s="59">
        <v>27005000</v>
      </c>
      <c r="G33" s="60">
        <v>31180000</v>
      </c>
      <c r="H33" s="61">
        <v>21440000</v>
      </c>
      <c r="I33" s="40">
        <f t="shared" si="0"/>
        <v>-23.761319771308244</v>
      </c>
      <c r="J33" s="41">
        <f t="shared" si="1"/>
        <v>-15.410071798950998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107000000</v>
      </c>
      <c r="D8" s="43">
        <v>90000000</v>
      </c>
      <c r="E8" s="43">
        <v>63098009</v>
      </c>
      <c r="F8" s="43">
        <v>93093000</v>
      </c>
      <c r="G8" s="44">
        <v>101005920</v>
      </c>
      <c r="H8" s="45">
        <v>109591416</v>
      </c>
      <c r="I8" s="22">
        <f>IF($E8=0,0,(($F8/$E8)-1)*100)</f>
        <v>47.5371433669167</v>
      </c>
      <c r="J8" s="23">
        <f>IF($E8=0,0,((($H8/$E8)^(1/3))-1)*100)</f>
        <v>20.20438040744146</v>
      </c>
      <c r="K8" s="2"/>
    </row>
    <row r="9" spans="1:11" ht="12.75">
      <c r="A9" s="5"/>
      <c r="B9" s="21" t="s">
        <v>17</v>
      </c>
      <c r="C9" s="43">
        <v>267435876</v>
      </c>
      <c r="D9" s="43">
        <v>257435876</v>
      </c>
      <c r="E9" s="43">
        <v>238326238</v>
      </c>
      <c r="F9" s="43">
        <v>261538920</v>
      </c>
      <c r="G9" s="44">
        <v>283769748</v>
      </c>
      <c r="H9" s="45">
        <v>307890204</v>
      </c>
      <c r="I9" s="22">
        <f>IF($E9=0,0,(($F9/$E9)-1)*100)</f>
        <v>9.739876815409643</v>
      </c>
      <c r="J9" s="23">
        <f>IF($E9=0,0,((($H9/$E9)^(1/3))-1)*100)</f>
        <v>8.91173366670024</v>
      </c>
      <c r="K9" s="2"/>
    </row>
    <row r="10" spans="1:11" ht="12.75">
      <c r="A10" s="5"/>
      <c r="B10" s="21" t="s">
        <v>18</v>
      </c>
      <c r="C10" s="43">
        <v>190631991</v>
      </c>
      <c r="D10" s="43">
        <v>184727991</v>
      </c>
      <c r="E10" s="43">
        <v>213127365</v>
      </c>
      <c r="F10" s="43">
        <v>206730072</v>
      </c>
      <c r="G10" s="44">
        <v>225753384</v>
      </c>
      <c r="H10" s="45">
        <v>245578152</v>
      </c>
      <c r="I10" s="22">
        <f aca="true" t="shared" si="0" ref="I10:I33">IF($E10=0,0,(($F10/$E10)-1)*100)</f>
        <v>-3.0016290962917913</v>
      </c>
      <c r="J10" s="23">
        <f aca="true" t="shared" si="1" ref="J10:J33">IF($E10=0,0,((($H10/$E10)^(1/3))-1)*100)</f>
        <v>4.837543715274828</v>
      </c>
      <c r="K10" s="2"/>
    </row>
    <row r="11" spans="1:11" ht="12.75">
      <c r="A11" s="9"/>
      <c r="B11" s="24" t="s">
        <v>19</v>
      </c>
      <c r="C11" s="46">
        <v>565067867</v>
      </c>
      <c r="D11" s="46">
        <v>532163867</v>
      </c>
      <c r="E11" s="46">
        <v>514551612</v>
      </c>
      <c r="F11" s="46">
        <v>561361992</v>
      </c>
      <c r="G11" s="47">
        <v>610529052</v>
      </c>
      <c r="H11" s="48">
        <v>663059772</v>
      </c>
      <c r="I11" s="25">
        <f t="shared" si="0"/>
        <v>9.097314809306244</v>
      </c>
      <c r="J11" s="26">
        <f t="shared" si="1"/>
        <v>8.819797219473969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192792806</v>
      </c>
      <c r="D13" s="43">
        <v>192792805</v>
      </c>
      <c r="E13" s="43">
        <v>162446487</v>
      </c>
      <c r="F13" s="43">
        <v>204842532</v>
      </c>
      <c r="G13" s="44">
        <v>220205676</v>
      </c>
      <c r="H13" s="45">
        <v>236721024</v>
      </c>
      <c r="I13" s="22">
        <f t="shared" si="0"/>
        <v>26.098468352842865</v>
      </c>
      <c r="J13" s="23">
        <f t="shared" si="1"/>
        <v>13.3727903337453</v>
      </c>
      <c r="K13" s="2"/>
    </row>
    <row r="14" spans="1:11" ht="12.75">
      <c r="A14" s="5"/>
      <c r="B14" s="21" t="s">
        <v>22</v>
      </c>
      <c r="C14" s="43">
        <v>32000000</v>
      </c>
      <c r="D14" s="43">
        <v>61256513</v>
      </c>
      <c r="E14" s="43">
        <v>4204818</v>
      </c>
      <c r="F14" s="43">
        <v>22500024</v>
      </c>
      <c r="G14" s="44">
        <v>24187500</v>
      </c>
      <c r="H14" s="45">
        <v>26001564</v>
      </c>
      <c r="I14" s="22">
        <f t="shared" si="0"/>
        <v>435.1010198301092</v>
      </c>
      <c r="J14" s="23">
        <f t="shared" si="1"/>
        <v>83.54846476444592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194634974</v>
      </c>
      <c r="D16" s="43">
        <v>131634974</v>
      </c>
      <c r="E16" s="43">
        <v>155664459</v>
      </c>
      <c r="F16" s="43">
        <v>140000004</v>
      </c>
      <c r="G16" s="44">
        <v>150500004</v>
      </c>
      <c r="H16" s="45">
        <v>161787504</v>
      </c>
      <c r="I16" s="22">
        <f t="shared" si="0"/>
        <v>-10.062961770868972</v>
      </c>
      <c r="J16" s="23">
        <f t="shared" si="1"/>
        <v>1.294337751814001</v>
      </c>
      <c r="K16" s="2"/>
    </row>
    <row r="17" spans="1:11" ht="12.75">
      <c r="A17" s="5"/>
      <c r="B17" s="21" t="s">
        <v>24</v>
      </c>
      <c r="C17" s="43">
        <v>257575087</v>
      </c>
      <c r="D17" s="43">
        <v>312541822</v>
      </c>
      <c r="E17" s="43">
        <v>280898171</v>
      </c>
      <c r="F17" s="43">
        <v>190140132</v>
      </c>
      <c r="G17" s="44">
        <v>204400740</v>
      </c>
      <c r="H17" s="45">
        <v>219730752</v>
      </c>
      <c r="I17" s="29">
        <f t="shared" si="0"/>
        <v>-32.309943022021315</v>
      </c>
      <c r="J17" s="30">
        <f t="shared" si="1"/>
        <v>-7.86019045775177</v>
      </c>
      <c r="K17" s="2"/>
    </row>
    <row r="18" spans="1:11" ht="12.75">
      <c r="A18" s="5"/>
      <c r="B18" s="24" t="s">
        <v>25</v>
      </c>
      <c r="C18" s="46">
        <v>677002867</v>
      </c>
      <c r="D18" s="46">
        <v>698226114</v>
      </c>
      <c r="E18" s="46">
        <v>603213935</v>
      </c>
      <c r="F18" s="46">
        <v>557482692</v>
      </c>
      <c r="G18" s="47">
        <v>599293920</v>
      </c>
      <c r="H18" s="48">
        <v>644240844</v>
      </c>
      <c r="I18" s="25">
        <f t="shared" si="0"/>
        <v>-7.581264348609585</v>
      </c>
      <c r="J18" s="26">
        <f t="shared" si="1"/>
        <v>2.2175882253664403</v>
      </c>
      <c r="K18" s="2"/>
    </row>
    <row r="19" spans="1:11" ht="23.25" customHeight="1">
      <c r="A19" s="31"/>
      <c r="B19" s="32" t="s">
        <v>26</v>
      </c>
      <c r="C19" s="52">
        <v>-111935000</v>
      </c>
      <c r="D19" s="52">
        <v>-166062247</v>
      </c>
      <c r="E19" s="52">
        <v>-88662323</v>
      </c>
      <c r="F19" s="53">
        <v>3879300</v>
      </c>
      <c r="G19" s="54">
        <v>11235132</v>
      </c>
      <c r="H19" s="55">
        <v>18818928</v>
      </c>
      <c r="I19" s="33">
        <f t="shared" si="0"/>
        <v>-104.3753647194649</v>
      </c>
      <c r="J19" s="34">
        <f t="shared" si="1"/>
        <v>-159.65111852743047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10490000</v>
      </c>
      <c r="D23" s="43">
        <v>6800000</v>
      </c>
      <c r="E23" s="43">
        <v>4704563</v>
      </c>
      <c r="F23" s="43">
        <v>550008</v>
      </c>
      <c r="G23" s="44">
        <v>0</v>
      </c>
      <c r="H23" s="45">
        <v>0</v>
      </c>
      <c r="I23" s="38">
        <f t="shared" si="0"/>
        <v>-88.30905229667452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79511891</v>
      </c>
      <c r="D24" s="43">
        <v>69630781</v>
      </c>
      <c r="E24" s="43">
        <v>53146070</v>
      </c>
      <c r="F24" s="43">
        <v>61722204</v>
      </c>
      <c r="G24" s="44">
        <v>73469004</v>
      </c>
      <c r="H24" s="45">
        <v>68403084</v>
      </c>
      <c r="I24" s="38">
        <f t="shared" si="0"/>
        <v>16.13691097008678</v>
      </c>
      <c r="J24" s="23">
        <f t="shared" si="1"/>
        <v>8.776440302783882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90001891</v>
      </c>
      <c r="D26" s="46">
        <v>76430781</v>
      </c>
      <c r="E26" s="46">
        <v>57850633</v>
      </c>
      <c r="F26" s="46">
        <v>62272212</v>
      </c>
      <c r="G26" s="47">
        <v>73469004</v>
      </c>
      <c r="H26" s="48">
        <v>68403084</v>
      </c>
      <c r="I26" s="25">
        <f t="shared" si="0"/>
        <v>7.6430952795278895</v>
      </c>
      <c r="J26" s="26">
        <f t="shared" si="1"/>
        <v>5.744029518086702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15940000</v>
      </c>
      <c r="D28" s="43">
        <v>20906953</v>
      </c>
      <c r="E28" s="43">
        <v>2241741</v>
      </c>
      <c r="F28" s="43">
        <v>18128484</v>
      </c>
      <c r="G28" s="44">
        <v>32624844</v>
      </c>
      <c r="H28" s="45">
        <v>20959992</v>
      </c>
      <c r="I28" s="38">
        <f t="shared" si="0"/>
        <v>708.6787902795195</v>
      </c>
      <c r="J28" s="23">
        <f t="shared" si="1"/>
        <v>110.66961062610532</v>
      </c>
      <c r="K28" s="2"/>
    </row>
    <row r="29" spans="1:11" ht="12.75">
      <c r="A29" s="9"/>
      <c r="B29" s="21" t="s">
        <v>35</v>
      </c>
      <c r="C29" s="43">
        <v>12120000</v>
      </c>
      <c r="D29" s="43">
        <v>10620000</v>
      </c>
      <c r="E29" s="43">
        <v>9686697</v>
      </c>
      <c r="F29" s="43">
        <v>2000004</v>
      </c>
      <c r="G29" s="44">
        <v>5000004</v>
      </c>
      <c r="H29" s="45">
        <v>9999996</v>
      </c>
      <c r="I29" s="38">
        <f t="shared" si="0"/>
        <v>-79.35308598999225</v>
      </c>
      <c r="J29" s="23">
        <f t="shared" si="1"/>
        <v>1.0666887240185607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43688392</v>
      </c>
      <c r="D31" s="43">
        <v>34061039</v>
      </c>
      <c r="E31" s="43">
        <v>35525162</v>
      </c>
      <c r="F31" s="43">
        <v>28721940</v>
      </c>
      <c r="G31" s="44">
        <v>25275600</v>
      </c>
      <c r="H31" s="45">
        <v>37443096</v>
      </c>
      <c r="I31" s="38">
        <f t="shared" si="0"/>
        <v>-19.15043202336417</v>
      </c>
      <c r="J31" s="23">
        <f t="shared" si="1"/>
        <v>1.7681535259347347</v>
      </c>
      <c r="K31" s="2"/>
    </row>
    <row r="32" spans="1:11" ht="12.75">
      <c r="A32" s="9"/>
      <c r="B32" s="21" t="s">
        <v>31</v>
      </c>
      <c r="C32" s="43">
        <v>18253499</v>
      </c>
      <c r="D32" s="43">
        <v>10842789</v>
      </c>
      <c r="E32" s="43">
        <v>10397033</v>
      </c>
      <c r="F32" s="43">
        <v>13421784</v>
      </c>
      <c r="G32" s="44">
        <v>10568556</v>
      </c>
      <c r="H32" s="45">
        <v>0</v>
      </c>
      <c r="I32" s="38">
        <f t="shared" si="0"/>
        <v>29.092443969351645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90001891</v>
      </c>
      <c r="D33" s="59">
        <v>76430781</v>
      </c>
      <c r="E33" s="59">
        <v>57850633</v>
      </c>
      <c r="F33" s="59">
        <v>62272212</v>
      </c>
      <c r="G33" s="60">
        <v>73469004</v>
      </c>
      <c r="H33" s="61">
        <v>68403084</v>
      </c>
      <c r="I33" s="40">
        <f t="shared" si="0"/>
        <v>7.6430952795278895</v>
      </c>
      <c r="J33" s="41">
        <f t="shared" si="1"/>
        <v>5.744029518086702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118388871</v>
      </c>
      <c r="D8" s="43">
        <v>118388871</v>
      </c>
      <c r="E8" s="43">
        <v>102327266</v>
      </c>
      <c r="F8" s="43">
        <v>105073250</v>
      </c>
      <c r="G8" s="44">
        <v>111903011</v>
      </c>
      <c r="H8" s="45">
        <v>119176707</v>
      </c>
      <c r="I8" s="22">
        <f>IF($E8=0,0,(($F8/$E8)-1)*100)</f>
        <v>2.6835310932669776</v>
      </c>
      <c r="J8" s="23">
        <f>IF($E8=0,0,((($H8/$E8)^(1/3))-1)*100)</f>
        <v>5.21233767667717</v>
      </c>
      <c r="K8" s="2"/>
    </row>
    <row r="9" spans="1:11" ht="12.75">
      <c r="A9" s="5"/>
      <c r="B9" s="21" t="s">
        <v>17</v>
      </c>
      <c r="C9" s="43">
        <v>167364872</v>
      </c>
      <c r="D9" s="43">
        <v>167364872</v>
      </c>
      <c r="E9" s="43">
        <v>149342731</v>
      </c>
      <c r="F9" s="43">
        <v>169735950</v>
      </c>
      <c r="G9" s="44">
        <v>181661877</v>
      </c>
      <c r="H9" s="45">
        <v>196752380</v>
      </c>
      <c r="I9" s="22">
        <f>IF($E9=0,0,(($F9/$E9)-1)*100)</f>
        <v>13.655314097610827</v>
      </c>
      <c r="J9" s="23">
        <f>IF($E9=0,0,((($H9/$E9)^(1/3))-1)*100)</f>
        <v>9.62559625603241</v>
      </c>
      <c r="K9" s="2"/>
    </row>
    <row r="10" spans="1:11" ht="12.75">
      <c r="A10" s="5"/>
      <c r="B10" s="21" t="s">
        <v>18</v>
      </c>
      <c r="C10" s="43">
        <v>702463951</v>
      </c>
      <c r="D10" s="43">
        <v>702463951</v>
      </c>
      <c r="E10" s="43">
        <v>625679944</v>
      </c>
      <c r="F10" s="43">
        <v>717590141</v>
      </c>
      <c r="G10" s="44">
        <v>773284795</v>
      </c>
      <c r="H10" s="45">
        <v>814979127</v>
      </c>
      <c r="I10" s="22">
        <f aca="true" t="shared" si="0" ref="I10:I33">IF($E10=0,0,(($F10/$E10)-1)*100)</f>
        <v>14.689650496452543</v>
      </c>
      <c r="J10" s="23">
        <f aca="true" t="shared" si="1" ref="J10:J33">IF($E10=0,0,((($H10/$E10)^(1/3))-1)*100)</f>
        <v>9.210589313842178</v>
      </c>
      <c r="K10" s="2"/>
    </row>
    <row r="11" spans="1:11" ht="12.75">
      <c r="A11" s="9"/>
      <c r="B11" s="24" t="s">
        <v>19</v>
      </c>
      <c r="C11" s="46">
        <v>988217694</v>
      </c>
      <c r="D11" s="46">
        <v>988217694</v>
      </c>
      <c r="E11" s="46">
        <v>877349941</v>
      </c>
      <c r="F11" s="46">
        <v>992399341</v>
      </c>
      <c r="G11" s="47">
        <v>1066849683</v>
      </c>
      <c r="H11" s="48">
        <v>1130908214</v>
      </c>
      <c r="I11" s="25">
        <f t="shared" si="0"/>
        <v>13.113285203948056</v>
      </c>
      <c r="J11" s="26">
        <f t="shared" si="1"/>
        <v>8.830720008012772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391900624</v>
      </c>
      <c r="D13" s="43">
        <v>391900624</v>
      </c>
      <c r="E13" s="43">
        <v>395126591</v>
      </c>
      <c r="F13" s="43">
        <v>409927079</v>
      </c>
      <c r="G13" s="44">
        <v>428783722</v>
      </c>
      <c r="H13" s="45">
        <v>458742510</v>
      </c>
      <c r="I13" s="22">
        <f t="shared" si="0"/>
        <v>3.745758533370891</v>
      </c>
      <c r="J13" s="23">
        <f t="shared" si="1"/>
        <v>5.101982886945189</v>
      </c>
      <c r="K13" s="2"/>
    </row>
    <row r="14" spans="1:11" ht="12.75">
      <c r="A14" s="5"/>
      <c r="B14" s="21" t="s">
        <v>22</v>
      </c>
      <c r="C14" s="43">
        <v>22199697</v>
      </c>
      <c r="D14" s="43">
        <v>22199697</v>
      </c>
      <c r="E14" s="43">
        <v>23740</v>
      </c>
      <c r="F14" s="43">
        <v>22754689</v>
      </c>
      <c r="G14" s="44">
        <v>23801405</v>
      </c>
      <c r="H14" s="45">
        <v>24896270</v>
      </c>
      <c r="I14" s="22">
        <f t="shared" si="0"/>
        <v>95749.57455770852</v>
      </c>
      <c r="J14" s="23">
        <f t="shared" si="1"/>
        <v>915.9785139954926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75032993</v>
      </c>
      <c r="D16" s="43">
        <v>75032993</v>
      </c>
      <c r="E16" s="43">
        <v>83064362</v>
      </c>
      <c r="F16" s="43">
        <v>93963572</v>
      </c>
      <c r="G16" s="44">
        <v>98285896</v>
      </c>
      <c r="H16" s="45">
        <v>107017554</v>
      </c>
      <c r="I16" s="22">
        <f t="shared" si="0"/>
        <v>13.12140337633605</v>
      </c>
      <c r="J16" s="23">
        <f t="shared" si="1"/>
        <v>8.812827503739085</v>
      </c>
      <c r="K16" s="2"/>
    </row>
    <row r="17" spans="1:11" ht="12.75">
      <c r="A17" s="5"/>
      <c r="B17" s="21" t="s">
        <v>24</v>
      </c>
      <c r="C17" s="43">
        <v>423946542</v>
      </c>
      <c r="D17" s="43">
        <v>423940542</v>
      </c>
      <c r="E17" s="43">
        <v>377116686</v>
      </c>
      <c r="F17" s="43">
        <v>498769986</v>
      </c>
      <c r="G17" s="44">
        <v>521713414</v>
      </c>
      <c r="H17" s="45">
        <v>538693671</v>
      </c>
      <c r="I17" s="29">
        <f t="shared" si="0"/>
        <v>32.258795358633385</v>
      </c>
      <c r="J17" s="30">
        <f t="shared" si="1"/>
        <v>12.621690362031757</v>
      </c>
      <c r="K17" s="2"/>
    </row>
    <row r="18" spans="1:11" ht="12.75">
      <c r="A18" s="5"/>
      <c r="B18" s="24" t="s">
        <v>25</v>
      </c>
      <c r="C18" s="46">
        <v>913079856</v>
      </c>
      <c r="D18" s="46">
        <v>913073856</v>
      </c>
      <c r="E18" s="46">
        <v>855331379</v>
      </c>
      <c r="F18" s="46">
        <v>1025415326</v>
      </c>
      <c r="G18" s="47">
        <v>1072584437</v>
      </c>
      <c r="H18" s="48">
        <v>1129350005</v>
      </c>
      <c r="I18" s="25">
        <f t="shared" si="0"/>
        <v>19.885152255123796</v>
      </c>
      <c r="J18" s="26">
        <f t="shared" si="1"/>
        <v>9.706253586027191</v>
      </c>
      <c r="K18" s="2"/>
    </row>
    <row r="19" spans="1:11" ht="23.25" customHeight="1">
      <c r="A19" s="31"/>
      <c r="B19" s="32" t="s">
        <v>26</v>
      </c>
      <c r="C19" s="52">
        <v>75137838</v>
      </c>
      <c r="D19" s="52">
        <v>75143838</v>
      </c>
      <c r="E19" s="52">
        <v>22018562</v>
      </c>
      <c r="F19" s="53">
        <v>-33015985</v>
      </c>
      <c r="G19" s="54">
        <v>-5734754</v>
      </c>
      <c r="H19" s="55">
        <v>1558209</v>
      </c>
      <c r="I19" s="33">
        <f t="shared" si="0"/>
        <v>-249.94614543856227</v>
      </c>
      <c r="J19" s="34">
        <f t="shared" si="1"/>
        <v>-58.636978855123445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72099000</v>
      </c>
      <c r="D23" s="43">
        <v>72105000</v>
      </c>
      <c r="E23" s="43">
        <v>27519628</v>
      </c>
      <c r="F23" s="43">
        <v>85311426</v>
      </c>
      <c r="G23" s="44">
        <v>74606453</v>
      </c>
      <c r="H23" s="45">
        <v>77813522</v>
      </c>
      <c r="I23" s="38">
        <f t="shared" si="0"/>
        <v>210.0021046796127</v>
      </c>
      <c r="J23" s="23">
        <f t="shared" si="1"/>
        <v>41.406976977941135</v>
      </c>
      <c r="K23" s="2"/>
    </row>
    <row r="24" spans="1:11" ht="12.75">
      <c r="A24" s="9"/>
      <c r="B24" s="21" t="s">
        <v>30</v>
      </c>
      <c r="C24" s="43">
        <v>249510606</v>
      </c>
      <c r="D24" s="43">
        <v>249510606</v>
      </c>
      <c r="E24" s="43">
        <v>208546529</v>
      </c>
      <c r="F24" s="43">
        <v>243416385</v>
      </c>
      <c r="G24" s="44">
        <v>378315841</v>
      </c>
      <c r="H24" s="45">
        <v>367741440</v>
      </c>
      <c r="I24" s="38">
        <f t="shared" si="0"/>
        <v>16.72042021854989</v>
      </c>
      <c r="J24" s="23">
        <f t="shared" si="1"/>
        <v>20.81287019314464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321609606</v>
      </c>
      <c r="D26" s="46">
        <v>321615606</v>
      </c>
      <c r="E26" s="46">
        <v>236066157</v>
      </c>
      <c r="F26" s="46">
        <v>328727811</v>
      </c>
      <c r="G26" s="47">
        <v>452922294</v>
      </c>
      <c r="H26" s="48">
        <v>445554962</v>
      </c>
      <c r="I26" s="25">
        <f t="shared" si="0"/>
        <v>39.252409230349784</v>
      </c>
      <c r="J26" s="26">
        <f t="shared" si="1"/>
        <v>23.58217988173552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157252676</v>
      </c>
      <c r="D28" s="43">
        <v>157252676</v>
      </c>
      <c r="E28" s="43">
        <v>140183690</v>
      </c>
      <c r="F28" s="43">
        <v>176743011</v>
      </c>
      <c r="G28" s="44">
        <v>308687562</v>
      </c>
      <c r="H28" s="45">
        <v>264035108</v>
      </c>
      <c r="I28" s="38">
        <f t="shared" si="0"/>
        <v>26.079582439298044</v>
      </c>
      <c r="J28" s="23">
        <f t="shared" si="1"/>
        <v>23.496522901876983</v>
      </c>
      <c r="K28" s="2"/>
    </row>
    <row r="29" spans="1:11" ht="12.75">
      <c r="A29" s="9"/>
      <c r="B29" s="21" t="s">
        <v>35</v>
      </c>
      <c r="C29" s="43">
        <v>6800000</v>
      </c>
      <c r="D29" s="43">
        <v>6800000</v>
      </c>
      <c r="E29" s="43">
        <v>3971578</v>
      </c>
      <c r="F29" s="43">
        <v>15000000</v>
      </c>
      <c r="G29" s="44">
        <v>15690000</v>
      </c>
      <c r="H29" s="45">
        <v>16411740</v>
      </c>
      <c r="I29" s="38">
        <f t="shared" si="0"/>
        <v>277.6836310403572</v>
      </c>
      <c r="J29" s="23">
        <f t="shared" si="1"/>
        <v>60.47122844991313</v>
      </c>
      <c r="K29" s="2"/>
    </row>
    <row r="30" spans="1:11" ht="12.75">
      <c r="A30" s="9"/>
      <c r="B30" s="21" t="s">
        <v>36</v>
      </c>
      <c r="C30" s="43">
        <v>700000</v>
      </c>
      <c r="D30" s="43">
        <v>700000</v>
      </c>
      <c r="E30" s="43">
        <v>95700</v>
      </c>
      <c r="F30" s="43">
        <v>182510</v>
      </c>
      <c r="G30" s="44">
        <v>190905</v>
      </c>
      <c r="H30" s="45">
        <v>199687</v>
      </c>
      <c r="I30" s="38">
        <f t="shared" si="0"/>
        <v>90.71055381400208</v>
      </c>
      <c r="J30" s="23">
        <f t="shared" si="1"/>
        <v>27.784825687449533</v>
      </c>
      <c r="K30" s="2"/>
    </row>
    <row r="31" spans="1:11" ht="12.75">
      <c r="A31" s="9"/>
      <c r="B31" s="21" t="s">
        <v>37</v>
      </c>
      <c r="C31" s="43">
        <v>76604408</v>
      </c>
      <c r="D31" s="43">
        <v>76604408</v>
      </c>
      <c r="E31" s="43">
        <v>61319454</v>
      </c>
      <c r="F31" s="43">
        <v>77642904</v>
      </c>
      <c r="G31" s="44">
        <v>64493277</v>
      </c>
      <c r="H31" s="45">
        <v>82233574</v>
      </c>
      <c r="I31" s="38">
        <f t="shared" si="0"/>
        <v>26.620344662560115</v>
      </c>
      <c r="J31" s="23">
        <f t="shared" si="1"/>
        <v>10.27666632780473</v>
      </c>
      <c r="K31" s="2"/>
    </row>
    <row r="32" spans="1:11" ht="12.75">
      <c r="A32" s="9"/>
      <c r="B32" s="21" t="s">
        <v>31</v>
      </c>
      <c r="C32" s="43">
        <v>80252522</v>
      </c>
      <c r="D32" s="43">
        <v>80258522</v>
      </c>
      <c r="E32" s="43">
        <v>30495735</v>
      </c>
      <c r="F32" s="43">
        <v>59159386</v>
      </c>
      <c r="G32" s="44">
        <v>63860550</v>
      </c>
      <c r="H32" s="45">
        <v>82674853</v>
      </c>
      <c r="I32" s="38">
        <f t="shared" si="0"/>
        <v>93.9923271237765</v>
      </c>
      <c r="J32" s="23">
        <f t="shared" si="1"/>
        <v>39.437025189902464</v>
      </c>
      <c r="K32" s="2"/>
    </row>
    <row r="33" spans="1:11" ht="13.5" thickBot="1">
      <c r="A33" s="9"/>
      <c r="B33" s="39" t="s">
        <v>38</v>
      </c>
      <c r="C33" s="59">
        <v>321609606</v>
      </c>
      <c r="D33" s="59">
        <v>321615606</v>
      </c>
      <c r="E33" s="59">
        <v>236066157</v>
      </c>
      <c r="F33" s="59">
        <v>328727811</v>
      </c>
      <c r="G33" s="60">
        <v>452922294</v>
      </c>
      <c r="H33" s="61">
        <v>445554962</v>
      </c>
      <c r="I33" s="40">
        <f t="shared" si="0"/>
        <v>39.252409230349784</v>
      </c>
      <c r="J33" s="41">
        <f t="shared" si="1"/>
        <v>23.58217988173552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273458000</v>
      </c>
      <c r="D8" s="43">
        <v>273458000</v>
      </c>
      <c r="E8" s="43">
        <v>224797602</v>
      </c>
      <c r="F8" s="43">
        <v>273457888</v>
      </c>
      <c r="G8" s="44">
        <v>284397243</v>
      </c>
      <c r="H8" s="45">
        <v>298617105</v>
      </c>
      <c r="I8" s="22">
        <f>IF($E8=0,0,(($F8/$E8)-1)*100)</f>
        <v>21.646265603847503</v>
      </c>
      <c r="J8" s="23">
        <f>IF($E8=0,0,((($H8/$E8)^(1/3))-1)*100)</f>
        <v>9.927833518911179</v>
      </c>
      <c r="K8" s="2"/>
    </row>
    <row r="9" spans="1:11" ht="12.75">
      <c r="A9" s="5"/>
      <c r="B9" s="21" t="s">
        <v>17</v>
      </c>
      <c r="C9" s="43">
        <v>81023250</v>
      </c>
      <c r="D9" s="43">
        <v>50738087</v>
      </c>
      <c r="E9" s="43">
        <v>28487314</v>
      </c>
      <c r="F9" s="43">
        <v>73738820</v>
      </c>
      <c r="G9" s="44">
        <v>78931060</v>
      </c>
      <c r="H9" s="45">
        <v>82877612</v>
      </c>
      <c r="I9" s="22">
        <f>IF($E9=0,0,(($F9/$E9)-1)*100)</f>
        <v>158.84792086751318</v>
      </c>
      <c r="J9" s="23">
        <f>IF($E9=0,0,((($H9/$E9)^(1/3))-1)*100)</f>
        <v>42.75628648391472</v>
      </c>
      <c r="K9" s="2"/>
    </row>
    <row r="10" spans="1:11" ht="12.75">
      <c r="A10" s="5"/>
      <c r="B10" s="21" t="s">
        <v>18</v>
      </c>
      <c r="C10" s="43">
        <v>1011052739</v>
      </c>
      <c r="D10" s="43">
        <v>1059469096</v>
      </c>
      <c r="E10" s="43">
        <v>542055863</v>
      </c>
      <c r="F10" s="43">
        <v>1223002888</v>
      </c>
      <c r="G10" s="44">
        <v>1125813320</v>
      </c>
      <c r="H10" s="45">
        <v>1196827636</v>
      </c>
      <c r="I10" s="22">
        <f aca="true" t="shared" si="0" ref="I10:I33">IF($E10=0,0,(($F10/$E10)-1)*100)</f>
        <v>125.62303472400593</v>
      </c>
      <c r="J10" s="23">
        <f aca="true" t="shared" si="1" ref="J10:J33">IF($E10=0,0,((($H10/$E10)^(1/3))-1)*100)</f>
        <v>30.21545143733315</v>
      </c>
      <c r="K10" s="2"/>
    </row>
    <row r="11" spans="1:11" ht="12.75">
      <c r="A11" s="9"/>
      <c r="B11" s="24" t="s">
        <v>19</v>
      </c>
      <c r="C11" s="46">
        <v>1365533989</v>
      </c>
      <c r="D11" s="46">
        <v>1383665183</v>
      </c>
      <c r="E11" s="46">
        <v>795340779</v>
      </c>
      <c r="F11" s="46">
        <v>1570199596</v>
      </c>
      <c r="G11" s="47">
        <v>1489141623</v>
      </c>
      <c r="H11" s="48">
        <v>1578322353</v>
      </c>
      <c r="I11" s="25">
        <f t="shared" si="0"/>
        <v>97.42475646404647</v>
      </c>
      <c r="J11" s="26">
        <f t="shared" si="1"/>
        <v>25.664946971851577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516458820</v>
      </c>
      <c r="D13" s="43">
        <v>550110171</v>
      </c>
      <c r="E13" s="43">
        <v>41325492</v>
      </c>
      <c r="F13" s="43">
        <v>591125906</v>
      </c>
      <c r="G13" s="44">
        <v>596366286</v>
      </c>
      <c r="H13" s="45">
        <v>626547195</v>
      </c>
      <c r="I13" s="22">
        <f t="shared" si="0"/>
        <v>1330.4146844761099</v>
      </c>
      <c r="J13" s="23">
        <f t="shared" si="1"/>
        <v>147.50192765132914</v>
      </c>
      <c r="K13" s="2"/>
    </row>
    <row r="14" spans="1:11" ht="12.75">
      <c r="A14" s="5"/>
      <c r="B14" s="21" t="s">
        <v>22</v>
      </c>
      <c r="C14" s="43">
        <v>191180000</v>
      </c>
      <c r="D14" s="43">
        <v>112180000</v>
      </c>
      <c r="E14" s="43">
        <v>0</v>
      </c>
      <c r="F14" s="43">
        <v>108900000</v>
      </c>
      <c r="G14" s="44">
        <v>113256000</v>
      </c>
      <c r="H14" s="45">
        <v>118918800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40000000</v>
      </c>
      <c r="D16" s="43">
        <v>20000000</v>
      </c>
      <c r="E16" s="43">
        <v>0</v>
      </c>
      <c r="F16" s="43">
        <v>23000000</v>
      </c>
      <c r="G16" s="44">
        <v>23920000</v>
      </c>
      <c r="H16" s="45">
        <v>25116000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536494169</v>
      </c>
      <c r="D17" s="43">
        <v>615380687</v>
      </c>
      <c r="E17" s="43">
        <v>179496934</v>
      </c>
      <c r="F17" s="43">
        <v>660720932</v>
      </c>
      <c r="G17" s="44">
        <v>695668601</v>
      </c>
      <c r="H17" s="45">
        <v>779644510</v>
      </c>
      <c r="I17" s="29">
        <f t="shared" si="0"/>
        <v>268.0959430761085</v>
      </c>
      <c r="J17" s="30">
        <f t="shared" si="1"/>
        <v>63.159812202869304</v>
      </c>
      <c r="K17" s="2"/>
    </row>
    <row r="18" spans="1:11" ht="12.75">
      <c r="A18" s="5"/>
      <c r="B18" s="24" t="s">
        <v>25</v>
      </c>
      <c r="C18" s="46">
        <v>1284132989</v>
      </c>
      <c r="D18" s="46">
        <v>1297670858</v>
      </c>
      <c r="E18" s="46">
        <v>220822426</v>
      </c>
      <c r="F18" s="46">
        <v>1383746838</v>
      </c>
      <c r="G18" s="47">
        <v>1429210887</v>
      </c>
      <c r="H18" s="48">
        <v>1550226505</v>
      </c>
      <c r="I18" s="25">
        <f t="shared" si="0"/>
        <v>526.633292218246</v>
      </c>
      <c r="J18" s="26">
        <f t="shared" si="1"/>
        <v>91.47731416794409</v>
      </c>
      <c r="K18" s="2"/>
    </row>
    <row r="19" spans="1:11" ht="23.25" customHeight="1">
      <c r="A19" s="31"/>
      <c r="B19" s="32" t="s">
        <v>26</v>
      </c>
      <c r="C19" s="52">
        <v>81401000</v>
      </c>
      <c r="D19" s="52">
        <v>85994325</v>
      </c>
      <c r="E19" s="52">
        <v>574518353</v>
      </c>
      <c r="F19" s="53">
        <v>186452758</v>
      </c>
      <c r="G19" s="54">
        <v>59930736</v>
      </c>
      <c r="H19" s="55">
        <v>28095848</v>
      </c>
      <c r="I19" s="33">
        <f t="shared" si="0"/>
        <v>-67.54624860522081</v>
      </c>
      <c r="J19" s="34">
        <f t="shared" si="1"/>
        <v>-63.43102850365674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194467082</v>
      </c>
      <c r="D23" s="43">
        <v>62571110</v>
      </c>
      <c r="E23" s="43">
        <v>17959017</v>
      </c>
      <c r="F23" s="43">
        <v>234993242</v>
      </c>
      <c r="G23" s="44">
        <v>120654240</v>
      </c>
      <c r="H23" s="45">
        <v>120283480</v>
      </c>
      <c r="I23" s="38">
        <f t="shared" si="0"/>
        <v>1208.4972412465559</v>
      </c>
      <c r="J23" s="23">
        <f t="shared" si="1"/>
        <v>88.49846051773741</v>
      </c>
      <c r="K23" s="2"/>
    </row>
    <row r="24" spans="1:11" ht="12.75">
      <c r="A24" s="9"/>
      <c r="B24" s="21" t="s">
        <v>30</v>
      </c>
      <c r="C24" s="43">
        <v>395283918</v>
      </c>
      <c r="D24" s="43">
        <v>538476890</v>
      </c>
      <c r="E24" s="43">
        <v>155622346</v>
      </c>
      <c r="F24" s="43">
        <v>425839000</v>
      </c>
      <c r="G24" s="44">
        <v>243582760</v>
      </c>
      <c r="H24" s="45">
        <v>239945720</v>
      </c>
      <c r="I24" s="38">
        <f t="shared" si="0"/>
        <v>173.6361524841683</v>
      </c>
      <c r="J24" s="23">
        <f t="shared" si="1"/>
        <v>15.526163170580421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589751000</v>
      </c>
      <c r="D26" s="46">
        <v>601048000</v>
      </c>
      <c r="E26" s="46">
        <v>173581363</v>
      </c>
      <c r="F26" s="46">
        <v>660832242</v>
      </c>
      <c r="G26" s="47">
        <v>364237000</v>
      </c>
      <c r="H26" s="48">
        <v>360229200</v>
      </c>
      <c r="I26" s="25">
        <f t="shared" si="0"/>
        <v>280.70460479101087</v>
      </c>
      <c r="J26" s="26">
        <f t="shared" si="1"/>
        <v>27.55337073436632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247569000</v>
      </c>
      <c r="D28" s="43">
        <v>259759999</v>
      </c>
      <c r="E28" s="43">
        <v>88958700</v>
      </c>
      <c r="F28" s="43">
        <v>304080000</v>
      </c>
      <c r="G28" s="44">
        <v>150061760</v>
      </c>
      <c r="H28" s="45">
        <v>136813720</v>
      </c>
      <c r="I28" s="38">
        <f t="shared" si="0"/>
        <v>241.82154190652517</v>
      </c>
      <c r="J28" s="23">
        <f t="shared" si="1"/>
        <v>15.42868320341897</v>
      </c>
      <c r="K28" s="2"/>
    </row>
    <row r="29" spans="1:11" ht="12.75">
      <c r="A29" s="9"/>
      <c r="B29" s="21" t="s">
        <v>35</v>
      </c>
      <c r="C29" s="43">
        <v>20000000</v>
      </c>
      <c r="D29" s="43">
        <v>21008000</v>
      </c>
      <c r="E29" s="43">
        <v>2608196</v>
      </c>
      <c r="F29" s="43">
        <v>18000000</v>
      </c>
      <c r="G29" s="44">
        <v>10400000</v>
      </c>
      <c r="H29" s="45">
        <v>10816000</v>
      </c>
      <c r="I29" s="38">
        <f t="shared" si="0"/>
        <v>590.1321833175114</v>
      </c>
      <c r="J29" s="23">
        <f t="shared" si="1"/>
        <v>60.660390426398166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139800000</v>
      </c>
      <c r="D31" s="43">
        <v>176422001</v>
      </c>
      <c r="E31" s="43">
        <v>52966884</v>
      </c>
      <c r="F31" s="43">
        <v>104159000</v>
      </c>
      <c r="G31" s="44">
        <v>108804000</v>
      </c>
      <c r="H31" s="45">
        <v>119448000</v>
      </c>
      <c r="I31" s="38">
        <f t="shared" si="0"/>
        <v>96.64928750575548</v>
      </c>
      <c r="J31" s="23">
        <f t="shared" si="1"/>
        <v>31.136871719124915</v>
      </c>
      <c r="K31" s="2"/>
    </row>
    <row r="32" spans="1:11" ht="12.75">
      <c r="A32" s="9"/>
      <c r="B32" s="21" t="s">
        <v>31</v>
      </c>
      <c r="C32" s="43">
        <v>208923000</v>
      </c>
      <c r="D32" s="43">
        <v>143858000</v>
      </c>
      <c r="E32" s="43">
        <v>30666620</v>
      </c>
      <c r="F32" s="43">
        <v>234593242</v>
      </c>
      <c r="G32" s="44">
        <v>94971240</v>
      </c>
      <c r="H32" s="45">
        <v>93151480</v>
      </c>
      <c r="I32" s="38">
        <f t="shared" si="0"/>
        <v>664.97912714215</v>
      </c>
      <c r="J32" s="23">
        <f t="shared" si="1"/>
        <v>44.82424815016033</v>
      </c>
      <c r="K32" s="2"/>
    </row>
    <row r="33" spans="1:11" ht="13.5" thickBot="1">
      <c r="A33" s="9"/>
      <c r="B33" s="39" t="s">
        <v>38</v>
      </c>
      <c r="C33" s="59">
        <v>616292000</v>
      </c>
      <c r="D33" s="59">
        <v>601048000</v>
      </c>
      <c r="E33" s="59">
        <v>175200400</v>
      </c>
      <c r="F33" s="59">
        <v>660832242</v>
      </c>
      <c r="G33" s="60">
        <v>364237000</v>
      </c>
      <c r="H33" s="61">
        <v>360229200</v>
      </c>
      <c r="I33" s="40">
        <f t="shared" si="0"/>
        <v>277.18649158335256</v>
      </c>
      <c r="J33" s="41">
        <f t="shared" si="1"/>
        <v>27.159244831315554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95372032</v>
      </c>
      <c r="D8" s="43">
        <v>95372000</v>
      </c>
      <c r="E8" s="43">
        <v>74512213</v>
      </c>
      <c r="F8" s="43">
        <v>99663775</v>
      </c>
      <c r="G8" s="44">
        <v>104248307</v>
      </c>
      <c r="H8" s="45">
        <v>109043729</v>
      </c>
      <c r="I8" s="22">
        <f>IF($E8=0,0,(($F8/$E8)-1)*100)</f>
        <v>33.754952359286385</v>
      </c>
      <c r="J8" s="23">
        <f>IF($E8=0,0,((($H8/$E8)^(1/3))-1)*100)</f>
        <v>13.533600504441146</v>
      </c>
      <c r="K8" s="2"/>
    </row>
    <row r="9" spans="1:11" ht="12.75">
      <c r="A9" s="5"/>
      <c r="B9" s="21" t="s">
        <v>17</v>
      </c>
      <c r="C9" s="43">
        <v>99704862</v>
      </c>
      <c r="D9" s="43">
        <v>101504173</v>
      </c>
      <c r="E9" s="43">
        <v>50440516</v>
      </c>
      <c r="F9" s="43">
        <v>106063320</v>
      </c>
      <c r="G9" s="44">
        <v>110942232</v>
      </c>
      <c r="H9" s="45">
        <v>116045574</v>
      </c>
      <c r="I9" s="22">
        <f>IF($E9=0,0,(($F9/$E9)-1)*100)</f>
        <v>110.27405825903922</v>
      </c>
      <c r="J9" s="23">
        <f>IF($E9=0,0,((($H9/$E9)^(1/3))-1)*100)</f>
        <v>32.012894497315884</v>
      </c>
      <c r="K9" s="2"/>
    </row>
    <row r="10" spans="1:11" ht="12.75">
      <c r="A10" s="5"/>
      <c r="B10" s="21" t="s">
        <v>18</v>
      </c>
      <c r="C10" s="43">
        <v>373061519</v>
      </c>
      <c r="D10" s="43">
        <v>329545111</v>
      </c>
      <c r="E10" s="43">
        <v>377155916</v>
      </c>
      <c r="F10" s="43">
        <v>342919385</v>
      </c>
      <c r="G10" s="44">
        <v>358693677</v>
      </c>
      <c r="H10" s="45">
        <v>375193587</v>
      </c>
      <c r="I10" s="22">
        <f aca="true" t="shared" si="0" ref="I10:I33">IF($E10=0,0,(($F10/$E10)-1)*100)</f>
        <v>-9.077553751006251</v>
      </c>
      <c r="J10" s="23">
        <f aca="true" t="shared" si="1" ref="J10:J33">IF($E10=0,0,((($H10/$E10)^(1/3))-1)*100)</f>
        <v>-0.1737338235902941</v>
      </c>
      <c r="K10" s="2"/>
    </row>
    <row r="11" spans="1:11" ht="12.75">
      <c r="A11" s="9"/>
      <c r="B11" s="24" t="s">
        <v>19</v>
      </c>
      <c r="C11" s="46">
        <v>568138413</v>
      </c>
      <c r="D11" s="46">
        <v>526421284</v>
      </c>
      <c r="E11" s="46">
        <v>502108645</v>
      </c>
      <c r="F11" s="46">
        <v>548646480</v>
      </c>
      <c r="G11" s="47">
        <v>573884216</v>
      </c>
      <c r="H11" s="48">
        <v>600282890</v>
      </c>
      <c r="I11" s="25">
        <f t="shared" si="0"/>
        <v>9.268479135626118</v>
      </c>
      <c r="J11" s="26">
        <f t="shared" si="1"/>
        <v>6.133565727234691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130819378</v>
      </c>
      <c r="D13" s="43">
        <v>164258155</v>
      </c>
      <c r="E13" s="43">
        <v>156277212</v>
      </c>
      <c r="F13" s="43">
        <v>171166381</v>
      </c>
      <c r="G13" s="44">
        <v>179088459</v>
      </c>
      <c r="H13" s="45">
        <v>187053593</v>
      </c>
      <c r="I13" s="22">
        <f t="shared" si="0"/>
        <v>9.527408896954226</v>
      </c>
      <c r="J13" s="23">
        <f t="shared" si="1"/>
        <v>6.175292636068974</v>
      </c>
      <c r="K13" s="2"/>
    </row>
    <row r="14" spans="1:11" ht="12.75">
      <c r="A14" s="5"/>
      <c r="B14" s="21" t="s">
        <v>22</v>
      </c>
      <c r="C14" s="43">
        <v>54218606</v>
      </c>
      <c r="D14" s="43">
        <v>54218606</v>
      </c>
      <c r="E14" s="43">
        <v>0</v>
      </c>
      <c r="F14" s="43">
        <v>56658443</v>
      </c>
      <c r="G14" s="44">
        <v>59264725</v>
      </c>
      <c r="H14" s="45">
        <v>61990904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91551437</v>
      </c>
      <c r="D16" s="43">
        <v>90551437</v>
      </c>
      <c r="E16" s="43">
        <v>53749568</v>
      </c>
      <c r="F16" s="43">
        <v>94626251</v>
      </c>
      <c r="G16" s="44">
        <v>98979058</v>
      </c>
      <c r="H16" s="45">
        <v>103532095</v>
      </c>
      <c r="I16" s="22">
        <f t="shared" si="0"/>
        <v>76.05025402250676</v>
      </c>
      <c r="J16" s="23">
        <f t="shared" si="1"/>
        <v>24.42281077042674</v>
      </c>
      <c r="K16" s="2"/>
    </row>
    <row r="17" spans="1:11" ht="12.75">
      <c r="A17" s="5"/>
      <c r="B17" s="21" t="s">
        <v>24</v>
      </c>
      <c r="C17" s="43">
        <v>251634868</v>
      </c>
      <c r="D17" s="43">
        <v>224973574</v>
      </c>
      <c r="E17" s="43">
        <v>141635887</v>
      </c>
      <c r="F17" s="43">
        <v>226372667</v>
      </c>
      <c r="G17" s="44">
        <v>236761233</v>
      </c>
      <c r="H17" s="45">
        <v>247648578</v>
      </c>
      <c r="I17" s="29">
        <f t="shared" si="0"/>
        <v>59.827196196399</v>
      </c>
      <c r="J17" s="30">
        <f t="shared" si="1"/>
        <v>20.472385681247076</v>
      </c>
      <c r="K17" s="2"/>
    </row>
    <row r="18" spans="1:11" ht="12.75">
      <c r="A18" s="5"/>
      <c r="B18" s="24" t="s">
        <v>25</v>
      </c>
      <c r="C18" s="46">
        <v>528224289</v>
      </c>
      <c r="D18" s="46">
        <v>534001772</v>
      </c>
      <c r="E18" s="46">
        <v>351662667</v>
      </c>
      <c r="F18" s="46">
        <v>548823742</v>
      </c>
      <c r="G18" s="47">
        <v>574093475</v>
      </c>
      <c r="H18" s="48">
        <v>600225170</v>
      </c>
      <c r="I18" s="25">
        <f t="shared" si="0"/>
        <v>56.06539832105635</v>
      </c>
      <c r="J18" s="26">
        <f t="shared" si="1"/>
        <v>19.50772505951055</v>
      </c>
      <c r="K18" s="2"/>
    </row>
    <row r="19" spans="1:11" ht="23.25" customHeight="1">
      <c r="A19" s="31"/>
      <c r="B19" s="32" t="s">
        <v>26</v>
      </c>
      <c r="C19" s="52">
        <v>39914124</v>
      </c>
      <c r="D19" s="52">
        <v>-7580488</v>
      </c>
      <c r="E19" s="52">
        <v>150445978</v>
      </c>
      <c r="F19" s="53">
        <v>-177262</v>
      </c>
      <c r="G19" s="54">
        <v>-209259</v>
      </c>
      <c r="H19" s="55">
        <v>57720</v>
      </c>
      <c r="I19" s="33">
        <f t="shared" si="0"/>
        <v>-100.11782435287171</v>
      </c>
      <c r="J19" s="34">
        <f t="shared" si="1"/>
        <v>-92.73366783471145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5960000</v>
      </c>
      <c r="D23" s="43">
        <v>6660000</v>
      </c>
      <c r="E23" s="43">
        <v>421874</v>
      </c>
      <c r="F23" s="43">
        <v>5920000</v>
      </c>
      <c r="G23" s="44">
        <v>6171400</v>
      </c>
      <c r="H23" s="45">
        <v>6455281</v>
      </c>
      <c r="I23" s="38">
        <f t="shared" si="0"/>
        <v>1303.2625855113138</v>
      </c>
      <c r="J23" s="23">
        <f t="shared" si="1"/>
        <v>148.2623128775736</v>
      </c>
      <c r="K23" s="2"/>
    </row>
    <row r="24" spans="1:11" ht="12.75">
      <c r="A24" s="9"/>
      <c r="B24" s="21" t="s">
        <v>30</v>
      </c>
      <c r="C24" s="43">
        <v>269718400</v>
      </c>
      <c r="D24" s="43">
        <v>332455000</v>
      </c>
      <c r="E24" s="43">
        <v>86828866</v>
      </c>
      <c r="F24" s="43">
        <v>324718400</v>
      </c>
      <c r="G24" s="44">
        <v>339655446</v>
      </c>
      <c r="H24" s="45">
        <v>355279610</v>
      </c>
      <c r="I24" s="38">
        <f t="shared" si="0"/>
        <v>273.9751708838395</v>
      </c>
      <c r="J24" s="23">
        <f t="shared" si="1"/>
        <v>59.94428178576041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275678400</v>
      </c>
      <c r="D26" s="46">
        <v>339115000</v>
      </c>
      <c r="E26" s="46">
        <v>87250740</v>
      </c>
      <c r="F26" s="46">
        <v>330638400</v>
      </c>
      <c r="G26" s="47">
        <v>345826846</v>
      </c>
      <c r="H26" s="48">
        <v>361734891</v>
      </c>
      <c r="I26" s="25">
        <f t="shared" si="0"/>
        <v>278.9519722124993</v>
      </c>
      <c r="J26" s="26">
        <f t="shared" si="1"/>
        <v>60.647421967471125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199788400</v>
      </c>
      <c r="D28" s="43">
        <v>247288400</v>
      </c>
      <c r="E28" s="43">
        <v>37826633</v>
      </c>
      <c r="F28" s="43">
        <v>264788400</v>
      </c>
      <c r="G28" s="44">
        <v>276968666</v>
      </c>
      <c r="H28" s="45">
        <v>289709226</v>
      </c>
      <c r="I28" s="38">
        <f t="shared" si="0"/>
        <v>600.0052053271567</v>
      </c>
      <c r="J28" s="23">
        <f t="shared" si="1"/>
        <v>97.11584979297365</v>
      </c>
      <c r="K28" s="2"/>
    </row>
    <row r="29" spans="1:11" ht="12.75">
      <c r="A29" s="9"/>
      <c r="B29" s="21" t="s">
        <v>35</v>
      </c>
      <c r="C29" s="43">
        <v>17500000</v>
      </c>
      <c r="D29" s="43">
        <v>17500001</v>
      </c>
      <c r="E29" s="43">
        <v>10383349</v>
      </c>
      <c r="F29" s="43">
        <v>17500000</v>
      </c>
      <c r="G29" s="44">
        <v>18305000</v>
      </c>
      <c r="H29" s="45">
        <v>19147032</v>
      </c>
      <c r="I29" s="38">
        <f t="shared" si="0"/>
        <v>68.53907154618419</v>
      </c>
      <c r="J29" s="23">
        <f t="shared" si="1"/>
        <v>22.6275365482711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43300000</v>
      </c>
      <c r="D31" s="43">
        <v>57836598</v>
      </c>
      <c r="E31" s="43">
        <v>34043285</v>
      </c>
      <c r="F31" s="43">
        <v>33300000</v>
      </c>
      <c r="G31" s="44">
        <v>33472000</v>
      </c>
      <c r="H31" s="45">
        <v>35011720</v>
      </c>
      <c r="I31" s="38">
        <f t="shared" si="0"/>
        <v>-2.1833527522388096</v>
      </c>
      <c r="J31" s="23">
        <f t="shared" si="1"/>
        <v>0.9393867794617483</v>
      </c>
      <c r="K31" s="2"/>
    </row>
    <row r="32" spans="1:11" ht="12.75">
      <c r="A32" s="9"/>
      <c r="B32" s="21" t="s">
        <v>31</v>
      </c>
      <c r="C32" s="43">
        <v>16395000</v>
      </c>
      <c r="D32" s="43">
        <v>17095001</v>
      </c>
      <c r="E32" s="43">
        <v>4997473</v>
      </c>
      <c r="F32" s="43">
        <v>16355000</v>
      </c>
      <c r="G32" s="44">
        <v>17086410</v>
      </c>
      <c r="H32" s="45">
        <v>17872384</v>
      </c>
      <c r="I32" s="38">
        <f t="shared" si="0"/>
        <v>227.26539993312622</v>
      </c>
      <c r="J32" s="23">
        <f t="shared" si="1"/>
        <v>52.924596590574644</v>
      </c>
      <c r="K32" s="2"/>
    </row>
    <row r="33" spans="1:11" ht="13.5" thickBot="1">
      <c r="A33" s="9"/>
      <c r="B33" s="39" t="s">
        <v>38</v>
      </c>
      <c r="C33" s="59">
        <v>276983400</v>
      </c>
      <c r="D33" s="59">
        <v>339720000</v>
      </c>
      <c r="E33" s="59">
        <v>87250740</v>
      </c>
      <c r="F33" s="59">
        <v>331943400</v>
      </c>
      <c r="G33" s="60">
        <v>345832076</v>
      </c>
      <c r="H33" s="61">
        <v>361740362</v>
      </c>
      <c r="I33" s="40">
        <f t="shared" si="0"/>
        <v>280.4476615327274</v>
      </c>
      <c r="J33" s="41">
        <f t="shared" si="1"/>
        <v>60.6482318585788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642359999</v>
      </c>
      <c r="D8" s="43">
        <v>642359999</v>
      </c>
      <c r="E8" s="43">
        <v>655813889</v>
      </c>
      <c r="F8" s="43">
        <v>680901599</v>
      </c>
      <c r="G8" s="44">
        <v>721755695</v>
      </c>
      <c r="H8" s="45">
        <v>765061036</v>
      </c>
      <c r="I8" s="22">
        <f>IF($E8=0,0,(($F8/$E8)-1)*100)</f>
        <v>3.8254313336142154</v>
      </c>
      <c r="J8" s="23">
        <f>IF($E8=0,0,((($H8/$E8)^(1/3))-1)*100)</f>
        <v>5.270129711669114</v>
      </c>
      <c r="K8" s="2"/>
    </row>
    <row r="9" spans="1:11" ht="12.75">
      <c r="A9" s="5"/>
      <c r="B9" s="21" t="s">
        <v>17</v>
      </c>
      <c r="C9" s="43">
        <v>1384976956</v>
      </c>
      <c r="D9" s="43">
        <v>1384976956</v>
      </c>
      <c r="E9" s="43">
        <v>1320617715</v>
      </c>
      <c r="F9" s="43">
        <v>1470537602</v>
      </c>
      <c r="G9" s="44">
        <v>1561385027</v>
      </c>
      <c r="H9" s="45">
        <v>1657845959</v>
      </c>
      <c r="I9" s="22">
        <f>IF($E9=0,0,(($F9/$E9)-1)*100)</f>
        <v>11.35225472876531</v>
      </c>
      <c r="J9" s="23">
        <f>IF($E9=0,0,((($H9/$E9)^(1/3))-1)*100)</f>
        <v>7.875383366309419</v>
      </c>
      <c r="K9" s="2"/>
    </row>
    <row r="10" spans="1:11" ht="12.75">
      <c r="A10" s="5"/>
      <c r="B10" s="21" t="s">
        <v>18</v>
      </c>
      <c r="C10" s="43">
        <v>837229919</v>
      </c>
      <c r="D10" s="43">
        <v>1047466919</v>
      </c>
      <c r="E10" s="43">
        <v>877005666</v>
      </c>
      <c r="F10" s="43">
        <v>1062053170</v>
      </c>
      <c r="G10" s="44">
        <v>1010524511</v>
      </c>
      <c r="H10" s="45">
        <v>1095813094</v>
      </c>
      <c r="I10" s="22">
        <f aca="true" t="shared" si="0" ref="I10:I33">IF($E10=0,0,(($F10/$E10)-1)*100)</f>
        <v>21.099921149198142</v>
      </c>
      <c r="J10" s="23">
        <f aca="true" t="shared" si="1" ref="J10:J33">IF($E10=0,0,((($H10/$E10)^(1/3))-1)*100)</f>
        <v>7.707189960210981</v>
      </c>
      <c r="K10" s="2"/>
    </row>
    <row r="11" spans="1:11" ht="12.75">
      <c r="A11" s="9"/>
      <c r="B11" s="24" t="s">
        <v>19</v>
      </c>
      <c r="C11" s="46">
        <v>2864566874</v>
      </c>
      <c r="D11" s="46">
        <v>3074803874</v>
      </c>
      <c r="E11" s="46">
        <v>2853437270</v>
      </c>
      <c r="F11" s="46">
        <v>3213492371</v>
      </c>
      <c r="G11" s="47">
        <v>3293665233</v>
      </c>
      <c r="H11" s="48">
        <v>3518720089</v>
      </c>
      <c r="I11" s="25">
        <f t="shared" si="0"/>
        <v>12.618293900675104</v>
      </c>
      <c r="J11" s="26">
        <f t="shared" si="1"/>
        <v>7.235553315705956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1010482794</v>
      </c>
      <c r="D13" s="43">
        <v>1010430434</v>
      </c>
      <c r="E13" s="43">
        <v>1046544835</v>
      </c>
      <c r="F13" s="43">
        <v>1086635464</v>
      </c>
      <c r="G13" s="44">
        <v>1109943428</v>
      </c>
      <c r="H13" s="45">
        <v>1192701684</v>
      </c>
      <c r="I13" s="22">
        <f t="shared" si="0"/>
        <v>3.8307607719453296</v>
      </c>
      <c r="J13" s="23">
        <f t="shared" si="1"/>
        <v>4.453901130116877</v>
      </c>
      <c r="K13" s="2"/>
    </row>
    <row r="14" spans="1:11" ht="12.75">
      <c r="A14" s="5"/>
      <c r="B14" s="21" t="s">
        <v>22</v>
      </c>
      <c r="C14" s="43">
        <v>106974062</v>
      </c>
      <c r="D14" s="43">
        <v>99023066</v>
      </c>
      <c r="E14" s="43">
        <v>220065999</v>
      </c>
      <c r="F14" s="43">
        <v>430287840</v>
      </c>
      <c r="G14" s="44">
        <v>228314072</v>
      </c>
      <c r="H14" s="45">
        <v>242290700</v>
      </c>
      <c r="I14" s="22">
        <f t="shared" si="0"/>
        <v>95.5267246895328</v>
      </c>
      <c r="J14" s="23">
        <f t="shared" si="1"/>
        <v>3.259004155294165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839462215</v>
      </c>
      <c r="D16" s="43">
        <v>805175285</v>
      </c>
      <c r="E16" s="43">
        <v>819996581</v>
      </c>
      <c r="F16" s="43">
        <v>863137457</v>
      </c>
      <c r="G16" s="44">
        <v>873701314</v>
      </c>
      <c r="H16" s="45">
        <v>949241232</v>
      </c>
      <c r="I16" s="22">
        <f t="shared" si="0"/>
        <v>5.261104375263237</v>
      </c>
      <c r="J16" s="23">
        <f t="shared" si="1"/>
        <v>4.99973046736466</v>
      </c>
      <c r="K16" s="2"/>
    </row>
    <row r="17" spans="1:11" ht="12.75">
      <c r="A17" s="5"/>
      <c r="B17" s="21" t="s">
        <v>24</v>
      </c>
      <c r="C17" s="43">
        <v>1293007367</v>
      </c>
      <c r="D17" s="43">
        <v>1310480362</v>
      </c>
      <c r="E17" s="43">
        <v>1345362223</v>
      </c>
      <c r="F17" s="43">
        <v>1238592575</v>
      </c>
      <c r="G17" s="44">
        <v>1131746671</v>
      </c>
      <c r="H17" s="45">
        <v>1089361274</v>
      </c>
      <c r="I17" s="29">
        <f t="shared" si="0"/>
        <v>-7.936126507396368</v>
      </c>
      <c r="J17" s="30">
        <f t="shared" si="1"/>
        <v>-6.793921837118289</v>
      </c>
      <c r="K17" s="2"/>
    </row>
    <row r="18" spans="1:11" ht="12.75">
      <c r="A18" s="5"/>
      <c r="B18" s="24" t="s">
        <v>25</v>
      </c>
      <c r="C18" s="46">
        <v>3249926438</v>
      </c>
      <c r="D18" s="46">
        <v>3225109147</v>
      </c>
      <c r="E18" s="46">
        <v>3431969638</v>
      </c>
      <c r="F18" s="46">
        <v>3618653336</v>
      </c>
      <c r="G18" s="47">
        <v>3343705485</v>
      </c>
      <c r="H18" s="48">
        <v>3473594890</v>
      </c>
      <c r="I18" s="25">
        <f t="shared" si="0"/>
        <v>5.439549812241085</v>
      </c>
      <c r="J18" s="26">
        <f t="shared" si="1"/>
        <v>0.40266566830289285</v>
      </c>
      <c r="K18" s="2"/>
    </row>
    <row r="19" spans="1:11" ht="23.25" customHeight="1">
      <c r="A19" s="31"/>
      <c r="B19" s="32" t="s">
        <v>26</v>
      </c>
      <c r="C19" s="52">
        <v>-385359564</v>
      </c>
      <c r="D19" s="52">
        <v>-150305273</v>
      </c>
      <c r="E19" s="52">
        <v>-578532368</v>
      </c>
      <c r="F19" s="53">
        <v>-405160965</v>
      </c>
      <c r="G19" s="54">
        <v>-50040252</v>
      </c>
      <c r="H19" s="55">
        <v>45125199</v>
      </c>
      <c r="I19" s="33">
        <f t="shared" si="0"/>
        <v>-29.96745084451351</v>
      </c>
      <c r="J19" s="34">
        <f t="shared" si="1"/>
        <v>-142.7264840203631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101680000</v>
      </c>
      <c r="D23" s="43">
        <v>102061175</v>
      </c>
      <c r="E23" s="43">
        <v>44235455</v>
      </c>
      <c r="F23" s="43">
        <v>42100000</v>
      </c>
      <c r="G23" s="44">
        <v>58000000</v>
      </c>
      <c r="H23" s="45">
        <v>86800000</v>
      </c>
      <c r="I23" s="38">
        <f t="shared" si="0"/>
        <v>-4.827473799014836</v>
      </c>
      <c r="J23" s="23">
        <f t="shared" si="1"/>
        <v>25.193873144765668</v>
      </c>
      <c r="K23" s="2"/>
    </row>
    <row r="24" spans="1:11" ht="12.75">
      <c r="A24" s="9"/>
      <c r="B24" s="21" t="s">
        <v>30</v>
      </c>
      <c r="C24" s="43">
        <v>580682001</v>
      </c>
      <c r="D24" s="43">
        <v>696681999</v>
      </c>
      <c r="E24" s="43">
        <v>460160624</v>
      </c>
      <c r="F24" s="43">
        <v>368087000</v>
      </c>
      <c r="G24" s="44">
        <v>408975000</v>
      </c>
      <c r="H24" s="45">
        <v>663632000</v>
      </c>
      <c r="I24" s="38">
        <f t="shared" si="0"/>
        <v>-20.00901841614332</v>
      </c>
      <c r="J24" s="23">
        <f t="shared" si="1"/>
        <v>12.981140731119778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682362001</v>
      </c>
      <c r="D26" s="46">
        <v>798743174</v>
      </c>
      <c r="E26" s="46">
        <v>504396079</v>
      </c>
      <c r="F26" s="46">
        <v>410187000</v>
      </c>
      <c r="G26" s="47">
        <v>466975000</v>
      </c>
      <c r="H26" s="48">
        <v>750432000</v>
      </c>
      <c r="I26" s="25">
        <f t="shared" si="0"/>
        <v>-18.677599395057943</v>
      </c>
      <c r="J26" s="26">
        <f t="shared" si="1"/>
        <v>14.159803975895224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109173593</v>
      </c>
      <c r="D28" s="43">
        <v>158313600</v>
      </c>
      <c r="E28" s="43">
        <v>114390483</v>
      </c>
      <c r="F28" s="43">
        <v>77200000</v>
      </c>
      <c r="G28" s="44">
        <v>46000000</v>
      </c>
      <c r="H28" s="45">
        <v>288270000</v>
      </c>
      <c r="I28" s="38">
        <f t="shared" si="0"/>
        <v>-32.511868142037656</v>
      </c>
      <c r="J28" s="23">
        <f t="shared" si="1"/>
        <v>36.082783759562375</v>
      </c>
      <c r="K28" s="2"/>
    </row>
    <row r="29" spans="1:11" ht="12.75">
      <c r="A29" s="9"/>
      <c r="B29" s="21" t="s">
        <v>35</v>
      </c>
      <c r="C29" s="43">
        <v>50510000</v>
      </c>
      <c r="D29" s="43">
        <v>55344026</v>
      </c>
      <c r="E29" s="43">
        <v>33889184</v>
      </c>
      <c r="F29" s="43">
        <v>43704000</v>
      </c>
      <c r="G29" s="44">
        <v>50000000</v>
      </c>
      <c r="H29" s="45">
        <v>54500000</v>
      </c>
      <c r="I29" s="38">
        <f t="shared" si="0"/>
        <v>28.96149992870882</v>
      </c>
      <c r="J29" s="23">
        <f t="shared" si="1"/>
        <v>17.159757335525505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354319800</v>
      </c>
      <c r="D31" s="43">
        <v>466658771</v>
      </c>
      <c r="E31" s="43">
        <v>304623566</v>
      </c>
      <c r="F31" s="43">
        <v>211983000</v>
      </c>
      <c r="G31" s="44">
        <v>305975000</v>
      </c>
      <c r="H31" s="45">
        <v>321862000</v>
      </c>
      <c r="I31" s="38">
        <f t="shared" si="0"/>
        <v>-30.411490225940042</v>
      </c>
      <c r="J31" s="23">
        <f t="shared" si="1"/>
        <v>1.8518064171475723</v>
      </c>
      <c r="K31" s="2"/>
    </row>
    <row r="32" spans="1:11" ht="12.75">
      <c r="A32" s="9"/>
      <c r="B32" s="21" t="s">
        <v>31</v>
      </c>
      <c r="C32" s="43">
        <v>168358608</v>
      </c>
      <c r="D32" s="43">
        <v>118426777</v>
      </c>
      <c r="E32" s="43">
        <v>51492846</v>
      </c>
      <c r="F32" s="43">
        <v>77300000</v>
      </c>
      <c r="G32" s="44">
        <v>65000000</v>
      </c>
      <c r="H32" s="45">
        <v>85800000</v>
      </c>
      <c r="I32" s="38">
        <f t="shared" si="0"/>
        <v>50.11794065529025</v>
      </c>
      <c r="J32" s="23">
        <f t="shared" si="1"/>
        <v>18.55324995547103</v>
      </c>
      <c r="K32" s="2"/>
    </row>
    <row r="33" spans="1:11" ht="13.5" thickBot="1">
      <c r="A33" s="9"/>
      <c r="B33" s="39" t="s">
        <v>38</v>
      </c>
      <c r="C33" s="59">
        <v>682362001</v>
      </c>
      <c r="D33" s="59">
        <v>798743174</v>
      </c>
      <c r="E33" s="59">
        <v>504396079</v>
      </c>
      <c r="F33" s="59">
        <v>410187000</v>
      </c>
      <c r="G33" s="60">
        <v>466975000</v>
      </c>
      <c r="H33" s="61">
        <v>750432000</v>
      </c>
      <c r="I33" s="40">
        <f t="shared" si="0"/>
        <v>-18.677599395057943</v>
      </c>
      <c r="J33" s="41">
        <f t="shared" si="1"/>
        <v>14.159803975895224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265949451</v>
      </c>
      <c r="D10" s="43">
        <v>267202000</v>
      </c>
      <c r="E10" s="43">
        <v>269718330</v>
      </c>
      <c r="F10" s="43">
        <v>279672000</v>
      </c>
      <c r="G10" s="44">
        <v>288371000</v>
      </c>
      <c r="H10" s="45">
        <v>299150100</v>
      </c>
      <c r="I10" s="22">
        <f aca="true" t="shared" si="0" ref="I10:I33">IF($E10=0,0,(($F10/$E10)-1)*100)</f>
        <v>3.69039434583478</v>
      </c>
      <c r="J10" s="23">
        <f aca="true" t="shared" si="1" ref="J10:J33">IF($E10=0,0,((($H10/$E10)^(1/3))-1)*100)</f>
        <v>3.512523627081454</v>
      </c>
      <c r="K10" s="2"/>
    </row>
    <row r="11" spans="1:11" ht="12.75">
      <c r="A11" s="9"/>
      <c r="B11" s="24" t="s">
        <v>19</v>
      </c>
      <c r="C11" s="46">
        <v>265949451</v>
      </c>
      <c r="D11" s="46">
        <v>267202000</v>
      </c>
      <c r="E11" s="46">
        <v>269718330</v>
      </c>
      <c r="F11" s="46">
        <v>279672000</v>
      </c>
      <c r="G11" s="47">
        <v>288371000</v>
      </c>
      <c r="H11" s="48">
        <v>299150100</v>
      </c>
      <c r="I11" s="25">
        <f t="shared" si="0"/>
        <v>3.69039434583478</v>
      </c>
      <c r="J11" s="26">
        <f t="shared" si="1"/>
        <v>3.512523627081454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140828854</v>
      </c>
      <c r="D13" s="43">
        <v>141680817</v>
      </c>
      <c r="E13" s="43">
        <v>133678698</v>
      </c>
      <c r="F13" s="43">
        <v>154919418</v>
      </c>
      <c r="G13" s="44">
        <v>159512797</v>
      </c>
      <c r="H13" s="45">
        <v>165434349</v>
      </c>
      <c r="I13" s="22">
        <f t="shared" si="0"/>
        <v>15.889382764634652</v>
      </c>
      <c r="J13" s="23">
        <f t="shared" si="1"/>
        <v>7.362964145646522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126367920</v>
      </c>
      <c r="D17" s="43">
        <v>113162112</v>
      </c>
      <c r="E17" s="43">
        <v>98238852</v>
      </c>
      <c r="F17" s="43">
        <v>114273911</v>
      </c>
      <c r="G17" s="44">
        <v>115665585</v>
      </c>
      <c r="H17" s="45">
        <v>117777918</v>
      </c>
      <c r="I17" s="29">
        <f t="shared" si="0"/>
        <v>16.322522783552063</v>
      </c>
      <c r="J17" s="30">
        <f t="shared" si="1"/>
        <v>6.233183947103482</v>
      </c>
      <c r="K17" s="2"/>
    </row>
    <row r="18" spans="1:11" ht="12.75">
      <c r="A18" s="5"/>
      <c r="B18" s="24" t="s">
        <v>25</v>
      </c>
      <c r="C18" s="46">
        <v>267196774</v>
      </c>
      <c r="D18" s="46">
        <v>254842929</v>
      </c>
      <c r="E18" s="46">
        <v>231917550</v>
      </c>
      <c r="F18" s="46">
        <v>269193329</v>
      </c>
      <c r="G18" s="47">
        <v>275178382</v>
      </c>
      <c r="H18" s="48">
        <v>283212267</v>
      </c>
      <c r="I18" s="25">
        <f t="shared" si="0"/>
        <v>16.072858220518448</v>
      </c>
      <c r="J18" s="26">
        <f t="shared" si="1"/>
        <v>6.8873102929365215</v>
      </c>
      <c r="K18" s="2"/>
    </row>
    <row r="19" spans="1:11" ht="23.25" customHeight="1">
      <c r="A19" s="31"/>
      <c r="B19" s="32" t="s">
        <v>26</v>
      </c>
      <c r="C19" s="52">
        <v>-1247323</v>
      </c>
      <c r="D19" s="52">
        <v>12359071</v>
      </c>
      <c r="E19" s="52">
        <v>37800780</v>
      </c>
      <c r="F19" s="53">
        <v>10478671</v>
      </c>
      <c r="G19" s="54">
        <v>13192618</v>
      </c>
      <c r="H19" s="55">
        <v>15937833</v>
      </c>
      <c r="I19" s="33">
        <f t="shared" si="0"/>
        <v>-72.27922016424</v>
      </c>
      <c r="J19" s="34">
        <f t="shared" si="1"/>
        <v>-25.014693639456475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17591000</v>
      </c>
      <c r="D23" s="43">
        <v>20055219</v>
      </c>
      <c r="E23" s="43">
        <v>17614615</v>
      </c>
      <c r="F23" s="43">
        <v>15291000</v>
      </c>
      <c r="G23" s="44">
        <v>12186616</v>
      </c>
      <c r="H23" s="45">
        <v>14064742</v>
      </c>
      <c r="I23" s="38">
        <f t="shared" si="0"/>
        <v>-13.191403842774873</v>
      </c>
      <c r="J23" s="23">
        <f t="shared" si="1"/>
        <v>-7.227440559302023</v>
      </c>
      <c r="K23" s="2"/>
    </row>
    <row r="24" spans="1:11" ht="12.75">
      <c r="A24" s="9"/>
      <c r="B24" s="21" t="s">
        <v>30</v>
      </c>
      <c r="C24" s="43">
        <v>0</v>
      </c>
      <c r="D24" s="43">
        <v>2491000</v>
      </c>
      <c r="E24" s="43">
        <v>2491000</v>
      </c>
      <c r="F24" s="43">
        <v>2371000</v>
      </c>
      <c r="G24" s="44">
        <v>2501000</v>
      </c>
      <c r="H24" s="45">
        <v>2646000</v>
      </c>
      <c r="I24" s="38">
        <f t="shared" si="0"/>
        <v>-4.817342432757932</v>
      </c>
      <c r="J24" s="23">
        <f t="shared" si="1"/>
        <v>2.0325414056158397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17591000</v>
      </c>
      <c r="D26" s="46">
        <v>22546219</v>
      </c>
      <c r="E26" s="46">
        <v>20105615</v>
      </c>
      <c r="F26" s="46">
        <v>17662000</v>
      </c>
      <c r="G26" s="47">
        <v>14687616</v>
      </c>
      <c r="H26" s="48">
        <v>16710742</v>
      </c>
      <c r="I26" s="25">
        <f t="shared" si="0"/>
        <v>-12.153893327809174</v>
      </c>
      <c r="J26" s="26">
        <f t="shared" si="1"/>
        <v>-5.978727648223869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7000000</v>
      </c>
      <c r="D28" s="43">
        <v>2914026</v>
      </c>
      <c r="E28" s="43">
        <v>1555011</v>
      </c>
      <c r="F28" s="43">
        <v>9699000</v>
      </c>
      <c r="G28" s="44">
        <v>1400000</v>
      </c>
      <c r="H28" s="45">
        <v>3000000</v>
      </c>
      <c r="I28" s="38">
        <f t="shared" si="0"/>
        <v>523.7254913309295</v>
      </c>
      <c r="J28" s="23">
        <f t="shared" si="1"/>
        <v>24.488508323701396</v>
      </c>
      <c r="K28" s="2"/>
    </row>
    <row r="29" spans="1:11" ht="12.75">
      <c r="A29" s="9"/>
      <c r="B29" s="21" t="s">
        <v>35</v>
      </c>
      <c r="C29" s="43">
        <v>2000000</v>
      </c>
      <c r="D29" s="43">
        <v>1787000</v>
      </c>
      <c r="E29" s="43">
        <v>1787000</v>
      </c>
      <c r="F29" s="43">
        <v>1000000</v>
      </c>
      <c r="G29" s="44">
        <v>1000000</v>
      </c>
      <c r="H29" s="45">
        <v>2000000</v>
      </c>
      <c r="I29" s="38">
        <f t="shared" si="0"/>
        <v>-44.04029099048685</v>
      </c>
      <c r="J29" s="23">
        <f t="shared" si="1"/>
        <v>3.8249700221440586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500000</v>
      </c>
      <c r="E31" s="43">
        <v>500000</v>
      </c>
      <c r="F31" s="43">
        <v>0</v>
      </c>
      <c r="G31" s="44">
        <v>0</v>
      </c>
      <c r="H31" s="45">
        <v>1000000</v>
      </c>
      <c r="I31" s="38">
        <f t="shared" si="0"/>
        <v>-100</v>
      </c>
      <c r="J31" s="23">
        <f t="shared" si="1"/>
        <v>25.99210498948732</v>
      </c>
      <c r="K31" s="2"/>
    </row>
    <row r="32" spans="1:11" ht="12.75">
      <c r="A32" s="9"/>
      <c r="B32" s="21" t="s">
        <v>31</v>
      </c>
      <c r="C32" s="43">
        <v>8591000</v>
      </c>
      <c r="D32" s="43">
        <v>17345193</v>
      </c>
      <c r="E32" s="43">
        <v>16913604</v>
      </c>
      <c r="F32" s="43">
        <v>6963000</v>
      </c>
      <c r="G32" s="44">
        <v>12287616</v>
      </c>
      <c r="H32" s="45">
        <v>10710742</v>
      </c>
      <c r="I32" s="38">
        <f t="shared" si="0"/>
        <v>-58.83195562577911</v>
      </c>
      <c r="J32" s="23">
        <f t="shared" si="1"/>
        <v>-14.126110616654508</v>
      </c>
      <c r="K32" s="2"/>
    </row>
    <row r="33" spans="1:11" ht="13.5" thickBot="1">
      <c r="A33" s="9"/>
      <c r="B33" s="39" t="s">
        <v>38</v>
      </c>
      <c r="C33" s="59">
        <v>17591000</v>
      </c>
      <c r="D33" s="59">
        <v>22546219</v>
      </c>
      <c r="E33" s="59">
        <v>20755615</v>
      </c>
      <c r="F33" s="59">
        <v>17662000</v>
      </c>
      <c r="G33" s="60">
        <v>14687616</v>
      </c>
      <c r="H33" s="61">
        <v>16710742</v>
      </c>
      <c r="I33" s="40">
        <f t="shared" si="0"/>
        <v>-14.9049546351674</v>
      </c>
      <c r="J33" s="41">
        <f t="shared" si="1"/>
        <v>-6.970637987865491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115048024</v>
      </c>
      <c r="D8" s="43">
        <v>115832271</v>
      </c>
      <c r="E8" s="43">
        <v>115906372</v>
      </c>
      <c r="F8" s="43">
        <v>124695355</v>
      </c>
      <c r="G8" s="44">
        <v>130431344</v>
      </c>
      <c r="H8" s="45">
        <v>136431188</v>
      </c>
      <c r="I8" s="22">
        <f>IF($E8=0,0,(($F8/$E8)-1)*100)</f>
        <v>7.582829872373198</v>
      </c>
      <c r="J8" s="23">
        <f>IF($E8=0,0,((($H8/$E8)^(1/3))-1)*100)</f>
        <v>5.584973738008991</v>
      </c>
      <c r="K8" s="2"/>
    </row>
    <row r="9" spans="1:11" ht="12.75">
      <c r="A9" s="5"/>
      <c r="B9" s="21" t="s">
        <v>17</v>
      </c>
      <c r="C9" s="43">
        <v>378375887</v>
      </c>
      <c r="D9" s="43">
        <v>359548163</v>
      </c>
      <c r="E9" s="43">
        <v>360769312</v>
      </c>
      <c r="F9" s="43">
        <v>365700926</v>
      </c>
      <c r="G9" s="44">
        <v>382523178</v>
      </c>
      <c r="H9" s="45">
        <v>400119251</v>
      </c>
      <c r="I9" s="22">
        <f>IF($E9=0,0,(($F9/$E9)-1)*100)</f>
        <v>1.3669715898673829</v>
      </c>
      <c r="J9" s="23">
        <f>IF($E9=0,0,((($H9/$E9)^(1/3))-1)*100)</f>
        <v>3.511027507998188</v>
      </c>
      <c r="K9" s="2"/>
    </row>
    <row r="10" spans="1:11" ht="12.75">
      <c r="A10" s="5"/>
      <c r="B10" s="21" t="s">
        <v>18</v>
      </c>
      <c r="C10" s="43">
        <v>247541301</v>
      </c>
      <c r="D10" s="43">
        <v>283859017</v>
      </c>
      <c r="E10" s="43">
        <v>242326647</v>
      </c>
      <c r="F10" s="43">
        <v>293530778</v>
      </c>
      <c r="G10" s="44">
        <v>304323315</v>
      </c>
      <c r="H10" s="45">
        <v>318175020</v>
      </c>
      <c r="I10" s="22">
        <f aca="true" t="shared" si="0" ref="I10:I33">IF($E10=0,0,(($F10/$E10)-1)*100)</f>
        <v>21.130210661479577</v>
      </c>
      <c r="J10" s="23">
        <f aca="true" t="shared" si="1" ref="J10:J33">IF($E10=0,0,((($H10/$E10)^(1/3))-1)*100)</f>
        <v>9.501895166416197</v>
      </c>
      <c r="K10" s="2"/>
    </row>
    <row r="11" spans="1:11" ht="12.75">
      <c r="A11" s="9"/>
      <c r="B11" s="24" t="s">
        <v>19</v>
      </c>
      <c r="C11" s="46">
        <v>740965212</v>
      </c>
      <c r="D11" s="46">
        <v>759239451</v>
      </c>
      <c r="E11" s="46">
        <v>719002331</v>
      </c>
      <c r="F11" s="46">
        <v>783927059</v>
      </c>
      <c r="G11" s="47">
        <v>817277837</v>
      </c>
      <c r="H11" s="48">
        <v>854725459</v>
      </c>
      <c r="I11" s="25">
        <f t="shared" si="0"/>
        <v>9.029835537487285</v>
      </c>
      <c r="J11" s="26">
        <f t="shared" si="1"/>
        <v>5.933205462354363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234577509</v>
      </c>
      <c r="D13" s="43">
        <v>223295323</v>
      </c>
      <c r="E13" s="43">
        <v>233579918</v>
      </c>
      <c r="F13" s="43">
        <v>227127987</v>
      </c>
      <c r="G13" s="44">
        <v>237576063</v>
      </c>
      <c r="H13" s="45">
        <v>248504746</v>
      </c>
      <c r="I13" s="22">
        <f t="shared" si="0"/>
        <v>-2.762194222535863</v>
      </c>
      <c r="J13" s="23">
        <f t="shared" si="1"/>
        <v>2.0860488727097115</v>
      </c>
      <c r="K13" s="2"/>
    </row>
    <row r="14" spans="1:11" ht="12.75">
      <c r="A14" s="5"/>
      <c r="B14" s="21" t="s">
        <v>22</v>
      </c>
      <c r="C14" s="43">
        <v>80178742</v>
      </c>
      <c r="D14" s="43">
        <v>26537347</v>
      </c>
      <c r="E14" s="43">
        <v>99751048</v>
      </c>
      <c r="F14" s="43">
        <v>38141522</v>
      </c>
      <c r="G14" s="44">
        <v>39896035</v>
      </c>
      <c r="H14" s="45">
        <v>41731256</v>
      </c>
      <c r="I14" s="22">
        <f t="shared" si="0"/>
        <v>-61.76328693809814</v>
      </c>
      <c r="J14" s="23">
        <f t="shared" si="1"/>
        <v>-25.209231409778067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302138241</v>
      </c>
      <c r="D16" s="43">
        <v>280000000</v>
      </c>
      <c r="E16" s="43">
        <v>174576405</v>
      </c>
      <c r="F16" s="43">
        <v>301947745</v>
      </c>
      <c r="G16" s="44">
        <v>315837342</v>
      </c>
      <c r="H16" s="45">
        <v>330365861</v>
      </c>
      <c r="I16" s="22">
        <f t="shared" si="0"/>
        <v>72.96022621155475</v>
      </c>
      <c r="J16" s="23">
        <f t="shared" si="1"/>
        <v>23.6905551641879</v>
      </c>
      <c r="K16" s="2"/>
    </row>
    <row r="17" spans="1:11" ht="12.75">
      <c r="A17" s="5"/>
      <c r="B17" s="21" t="s">
        <v>24</v>
      </c>
      <c r="C17" s="43">
        <v>286440798</v>
      </c>
      <c r="D17" s="43">
        <v>316510210</v>
      </c>
      <c r="E17" s="43">
        <v>289973174</v>
      </c>
      <c r="F17" s="43">
        <v>301052146</v>
      </c>
      <c r="G17" s="44">
        <v>314900675</v>
      </c>
      <c r="H17" s="45">
        <v>329386284</v>
      </c>
      <c r="I17" s="29">
        <f t="shared" si="0"/>
        <v>3.8206885992840167</v>
      </c>
      <c r="J17" s="30">
        <f t="shared" si="1"/>
        <v>4.339614897781097</v>
      </c>
      <c r="K17" s="2"/>
    </row>
    <row r="18" spans="1:11" ht="12.75">
      <c r="A18" s="5"/>
      <c r="B18" s="24" t="s">
        <v>25</v>
      </c>
      <c r="C18" s="46">
        <v>903335290</v>
      </c>
      <c r="D18" s="46">
        <v>846342880</v>
      </c>
      <c r="E18" s="46">
        <v>797880545</v>
      </c>
      <c r="F18" s="46">
        <v>868269400</v>
      </c>
      <c r="G18" s="47">
        <v>908210115</v>
      </c>
      <c r="H18" s="48">
        <v>949988147</v>
      </c>
      <c r="I18" s="25">
        <f t="shared" si="0"/>
        <v>8.821979109667355</v>
      </c>
      <c r="J18" s="26">
        <f t="shared" si="1"/>
        <v>5.988831369859748</v>
      </c>
      <c r="K18" s="2"/>
    </row>
    <row r="19" spans="1:11" ht="23.25" customHeight="1">
      <c r="A19" s="31"/>
      <c r="B19" s="32" t="s">
        <v>26</v>
      </c>
      <c r="C19" s="52">
        <v>-162370078</v>
      </c>
      <c r="D19" s="52">
        <v>-87103429</v>
      </c>
      <c r="E19" s="52">
        <v>-78878214</v>
      </c>
      <c r="F19" s="53">
        <v>-84342341</v>
      </c>
      <c r="G19" s="54">
        <v>-90932278</v>
      </c>
      <c r="H19" s="55">
        <v>-95262688</v>
      </c>
      <c r="I19" s="33">
        <f t="shared" si="0"/>
        <v>6.92729553942486</v>
      </c>
      <c r="J19" s="34">
        <f t="shared" si="1"/>
        <v>6.493210733145682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5000000</v>
      </c>
      <c r="D23" s="43">
        <v>17560216</v>
      </c>
      <c r="E23" s="43">
        <v>6093837</v>
      </c>
      <c r="F23" s="43">
        <v>28069236</v>
      </c>
      <c r="G23" s="44">
        <v>21410821</v>
      </c>
      <c r="H23" s="45">
        <v>22395721</v>
      </c>
      <c r="I23" s="38">
        <f t="shared" si="0"/>
        <v>360.61678380960956</v>
      </c>
      <c r="J23" s="23">
        <f t="shared" si="1"/>
        <v>54.32089677742231</v>
      </c>
      <c r="K23" s="2"/>
    </row>
    <row r="24" spans="1:11" ht="12.75">
      <c r="A24" s="9"/>
      <c r="B24" s="21" t="s">
        <v>30</v>
      </c>
      <c r="C24" s="43">
        <v>190149001</v>
      </c>
      <c r="D24" s="43">
        <v>120172701</v>
      </c>
      <c r="E24" s="43">
        <v>102288596</v>
      </c>
      <c r="F24" s="43">
        <v>154747700</v>
      </c>
      <c r="G24" s="44">
        <v>151406095</v>
      </c>
      <c r="H24" s="45">
        <v>158370776</v>
      </c>
      <c r="I24" s="38">
        <f t="shared" si="0"/>
        <v>51.285388646843884</v>
      </c>
      <c r="J24" s="23">
        <f t="shared" si="1"/>
        <v>15.68648055389541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195149001</v>
      </c>
      <c r="D26" s="46">
        <v>137732917</v>
      </c>
      <c r="E26" s="46">
        <v>108382433</v>
      </c>
      <c r="F26" s="46">
        <v>182816936</v>
      </c>
      <c r="G26" s="47">
        <v>172816916</v>
      </c>
      <c r="H26" s="48">
        <v>180766497</v>
      </c>
      <c r="I26" s="25">
        <f t="shared" si="0"/>
        <v>68.6776453892671</v>
      </c>
      <c r="J26" s="26">
        <f t="shared" si="1"/>
        <v>18.591350666378183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75074500</v>
      </c>
      <c r="D28" s="43">
        <v>4657024</v>
      </c>
      <c r="E28" s="43">
        <v>2896309</v>
      </c>
      <c r="F28" s="43">
        <v>6600000</v>
      </c>
      <c r="G28" s="44">
        <v>1046000</v>
      </c>
      <c r="H28" s="45">
        <v>1094116</v>
      </c>
      <c r="I28" s="38">
        <f t="shared" si="0"/>
        <v>127.87623834335355</v>
      </c>
      <c r="J28" s="23">
        <f t="shared" si="1"/>
        <v>-27.710898788355177</v>
      </c>
      <c r="K28" s="2"/>
    </row>
    <row r="29" spans="1:11" ht="12.75">
      <c r="A29" s="9"/>
      <c r="B29" s="21" t="s">
        <v>35</v>
      </c>
      <c r="C29" s="43">
        <v>20000000</v>
      </c>
      <c r="D29" s="43">
        <v>15351202</v>
      </c>
      <c r="E29" s="43">
        <v>10685236</v>
      </c>
      <c r="F29" s="43">
        <v>12000000</v>
      </c>
      <c r="G29" s="44">
        <v>2092000</v>
      </c>
      <c r="H29" s="45">
        <v>2188232</v>
      </c>
      <c r="I29" s="38">
        <f t="shared" si="0"/>
        <v>12.304491917632898</v>
      </c>
      <c r="J29" s="23">
        <f t="shared" si="1"/>
        <v>-41.05643279775574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40205000</v>
      </c>
      <c r="D31" s="43">
        <v>32216390</v>
      </c>
      <c r="E31" s="43">
        <v>28643070</v>
      </c>
      <c r="F31" s="43">
        <v>49767700</v>
      </c>
      <c r="G31" s="44">
        <v>52057015</v>
      </c>
      <c r="H31" s="45">
        <v>54451639</v>
      </c>
      <c r="I31" s="38">
        <f t="shared" si="0"/>
        <v>73.7512773595847</v>
      </c>
      <c r="J31" s="23">
        <f t="shared" si="1"/>
        <v>23.878840220229304</v>
      </c>
      <c r="K31" s="2"/>
    </row>
    <row r="32" spans="1:11" ht="12.75">
      <c r="A32" s="9"/>
      <c r="B32" s="21" t="s">
        <v>31</v>
      </c>
      <c r="C32" s="43">
        <v>59869501</v>
      </c>
      <c r="D32" s="43">
        <v>85508301</v>
      </c>
      <c r="E32" s="43">
        <v>66157818</v>
      </c>
      <c r="F32" s="43">
        <v>114449236</v>
      </c>
      <c r="G32" s="44">
        <v>117621901</v>
      </c>
      <c r="H32" s="45">
        <v>123032510</v>
      </c>
      <c r="I32" s="38">
        <f t="shared" si="0"/>
        <v>72.99427257410454</v>
      </c>
      <c r="J32" s="23">
        <f t="shared" si="1"/>
        <v>22.973887892647827</v>
      </c>
      <c r="K32" s="2"/>
    </row>
    <row r="33" spans="1:11" ht="13.5" thickBot="1">
      <c r="A33" s="9"/>
      <c r="B33" s="39" t="s">
        <v>38</v>
      </c>
      <c r="C33" s="59">
        <v>195149001</v>
      </c>
      <c r="D33" s="59">
        <v>137732917</v>
      </c>
      <c r="E33" s="59">
        <v>108382433</v>
      </c>
      <c r="F33" s="59">
        <v>182816936</v>
      </c>
      <c r="G33" s="60">
        <v>172816916</v>
      </c>
      <c r="H33" s="61">
        <v>180766497</v>
      </c>
      <c r="I33" s="40">
        <f t="shared" si="0"/>
        <v>68.6776453892671</v>
      </c>
      <c r="J33" s="41">
        <f t="shared" si="1"/>
        <v>18.591350666378183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49494720</v>
      </c>
      <c r="D8" s="43">
        <v>66616260</v>
      </c>
      <c r="E8" s="43">
        <v>72213284</v>
      </c>
      <c r="F8" s="43">
        <v>69800760</v>
      </c>
      <c r="G8" s="44">
        <v>73011636</v>
      </c>
      <c r="H8" s="45">
        <v>76370160</v>
      </c>
      <c r="I8" s="22">
        <f>IF($E8=0,0,(($F8/$E8)-1)*100)</f>
        <v>-3.3408313074364537</v>
      </c>
      <c r="J8" s="23">
        <f>IF($E8=0,0,((($H8/$E8)^(1/3))-1)*100)</f>
        <v>1.8831119278947206</v>
      </c>
      <c r="K8" s="2"/>
    </row>
    <row r="9" spans="1:11" ht="12.75">
      <c r="A9" s="5"/>
      <c r="B9" s="21" t="s">
        <v>17</v>
      </c>
      <c r="C9" s="43">
        <v>213174120</v>
      </c>
      <c r="D9" s="43">
        <v>250920484</v>
      </c>
      <c r="E9" s="43">
        <v>201545977</v>
      </c>
      <c r="F9" s="43">
        <v>236342100</v>
      </c>
      <c r="G9" s="44">
        <v>247213848</v>
      </c>
      <c r="H9" s="45">
        <v>258585684</v>
      </c>
      <c r="I9" s="22">
        <f>IF($E9=0,0,(($F9/$E9)-1)*100)</f>
        <v>17.264608065086804</v>
      </c>
      <c r="J9" s="23">
        <f>IF($E9=0,0,((($H9/$E9)^(1/3))-1)*100)</f>
        <v>8.661771560516174</v>
      </c>
      <c r="K9" s="2"/>
    </row>
    <row r="10" spans="1:11" ht="12.75">
      <c r="A10" s="5"/>
      <c r="B10" s="21" t="s">
        <v>18</v>
      </c>
      <c r="C10" s="43">
        <v>305237856</v>
      </c>
      <c r="D10" s="43">
        <v>323566144</v>
      </c>
      <c r="E10" s="43">
        <v>277017899</v>
      </c>
      <c r="F10" s="43">
        <v>353306352</v>
      </c>
      <c r="G10" s="44">
        <v>375566880</v>
      </c>
      <c r="H10" s="45">
        <v>402807864</v>
      </c>
      <c r="I10" s="22">
        <f aca="true" t="shared" si="0" ref="I10:I33">IF($E10=0,0,(($F10/$E10)-1)*100)</f>
        <v>27.53917825360448</v>
      </c>
      <c r="J10" s="23">
        <f aca="true" t="shared" si="1" ref="J10:J33">IF($E10=0,0,((($H10/$E10)^(1/3))-1)*100)</f>
        <v>13.291337278154923</v>
      </c>
      <c r="K10" s="2"/>
    </row>
    <row r="11" spans="1:11" ht="12.75">
      <c r="A11" s="9"/>
      <c r="B11" s="24" t="s">
        <v>19</v>
      </c>
      <c r="C11" s="46">
        <v>567906696</v>
      </c>
      <c r="D11" s="46">
        <v>641102888</v>
      </c>
      <c r="E11" s="46">
        <v>550777160</v>
      </c>
      <c r="F11" s="46">
        <v>659449212</v>
      </c>
      <c r="G11" s="47">
        <v>695792364</v>
      </c>
      <c r="H11" s="48">
        <v>737763708</v>
      </c>
      <c r="I11" s="25">
        <f t="shared" si="0"/>
        <v>19.730675106425988</v>
      </c>
      <c r="J11" s="26">
        <f t="shared" si="1"/>
        <v>10.233548635348022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186258012</v>
      </c>
      <c r="D13" s="43">
        <v>191371627</v>
      </c>
      <c r="E13" s="43">
        <v>188819520</v>
      </c>
      <c r="F13" s="43">
        <v>199074096</v>
      </c>
      <c r="G13" s="44">
        <v>213084204</v>
      </c>
      <c r="H13" s="45">
        <v>228032016</v>
      </c>
      <c r="I13" s="22">
        <f t="shared" si="0"/>
        <v>5.430887653988314</v>
      </c>
      <c r="J13" s="23">
        <f t="shared" si="1"/>
        <v>6.491835471558716</v>
      </c>
      <c r="K13" s="2"/>
    </row>
    <row r="14" spans="1:11" ht="12.75">
      <c r="A14" s="5"/>
      <c r="B14" s="21" t="s">
        <v>22</v>
      </c>
      <c r="C14" s="43">
        <v>51500004</v>
      </c>
      <c r="D14" s="43">
        <v>81819951</v>
      </c>
      <c r="E14" s="43">
        <v>0</v>
      </c>
      <c r="F14" s="43">
        <v>84000012</v>
      </c>
      <c r="G14" s="44">
        <v>87863988</v>
      </c>
      <c r="H14" s="45">
        <v>91905744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148814004</v>
      </c>
      <c r="D16" s="43">
        <v>165589716</v>
      </c>
      <c r="E16" s="43">
        <v>148999545</v>
      </c>
      <c r="F16" s="43">
        <v>165000000</v>
      </c>
      <c r="G16" s="44">
        <v>172590000</v>
      </c>
      <c r="H16" s="45">
        <v>180874320</v>
      </c>
      <c r="I16" s="22">
        <f t="shared" si="0"/>
        <v>10.73859319503292</v>
      </c>
      <c r="J16" s="23">
        <f t="shared" si="1"/>
        <v>6.675328699418626</v>
      </c>
      <c r="K16" s="2"/>
    </row>
    <row r="17" spans="1:11" ht="12.75">
      <c r="A17" s="5"/>
      <c r="B17" s="21" t="s">
        <v>24</v>
      </c>
      <c r="C17" s="43">
        <v>232085052</v>
      </c>
      <c r="D17" s="43">
        <v>314326380</v>
      </c>
      <c r="E17" s="43">
        <v>191527906</v>
      </c>
      <c r="F17" s="43">
        <v>314905932</v>
      </c>
      <c r="G17" s="44">
        <v>363121488</v>
      </c>
      <c r="H17" s="45">
        <v>341226936</v>
      </c>
      <c r="I17" s="29">
        <f t="shared" si="0"/>
        <v>64.41778045649389</v>
      </c>
      <c r="J17" s="30">
        <f t="shared" si="1"/>
        <v>21.2282256441928</v>
      </c>
      <c r="K17" s="2"/>
    </row>
    <row r="18" spans="1:11" ht="12.75">
      <c r="A18" s="5"/>
      <c r="B18" s="24" t="s">
        <v>25</v>
      </c>
      <c r="C18" s="46">
        <v>618657072</v>
      </c>
      <c r="D18" s="46">
        <v>753107674</v>
      </c>
      <c r="E18" s="46">
        <v>529346971</v>
      </c>
      <c r="F18" s="46">
        <v>762980040</v>
      </c>
      <c r="G18" s="47">
        <v>836659680</v>
      </c>
      <c r="H18" s="48">
        <v>842039016</v>
      </c>
      <c r="I18" s="25">
        <f t="shared" si="0"/>
        <v>44.13609254410942</v>
      </c>
      <c r="J18" s="26">
        <f t="shared" si="1"/>
        <v>16.733971407777126</v>
      </c>
      <c r="K18" s="2"/>
    </row>
    <row r="19" spans="1:11" ht="23.25" customHeight="1">
      <c r="A19" s="31"/>
      <c r="B19" s="32" t="s">
        <v>26</v>
      </c>
      <c r="C19" s="52">
        <v>-50750376</v>
      </c>
      <c r="D19" s="52">
        <v>-112004786</v>
      </c>
      <c r="E19" s="52">
        <v>21430189</v>
      </c>
      <c r="F19" s="53">
        <v>-103530828</v>
      </c>
      <c r="G19" s="54">
        <v>-140867316</v>
      </c>
      <c r="H19" s="55">
        <v>-104275308</v>
      </c>
      <c r="I19" s="33">
        <f t="shared" si="0"/>
        <v>-583.1073958330466</v>
      </c>
      <c r="J19" s="34">
        <f t="shared" si="1"/>
        <v>-269.45400069130534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26300004</v>
      </c>
      <c r="D23" s="43">
        <v>28939017</v>
      </c>
      <c r="E23" s="43">
        <v>24125280</v>
      </c>
      <c r="F23" s="43">
        <v>3500004</v>
      </c>
      <c r="G23" s="44">
        <v>6330000</v>
      </c>
      <c r="H23" s="45">
        <v>3000000</v>
      </c>
      <c r="I23" s="38">
        <f t="shared" si="0"/>
        <v>-85.49237977756114</v>
      </c>
      <c r="J23" s="23">
        <f t="shared" si="1"/>
        <v>-50.08669846388263</v>
      </c>
      <c r="K23" s="2"/>
    </row>
    <row r="24" spans="1:11" ht="12.75">
      <c r="A24" s="9"/>
      <c r="B24" s="21" t="s">
        <v>30</v>
      </c>
      <c r="C24" s="43">
        <v>118419204</v>
      </c>
      <c r="D24" s="43">
        <v>118419200</v>
      </c>
      <c r="E24" s="43">
        <v>96101236</v>
      </c>
      <c r="F24" s="43">
        <v>155356668</v>
      </c>
      <c r="G24" s="44">
        <v>220399464</v>
      </c>
      <c r="H24" s="45">
        <v>286631748</v>
      </c>
      <c r="I24" s="38">
        <f t="shared" si="0"/>
        <v>61.659385941716714</v>
      </c>
      <c r="J24" s="23">
        <f t="shared" si="1"/>
        <v>43.94561502117218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144719208</v>
      </c>
      <c r="D26" s="46">
        <v>147358217</v>
      </c>
      <c r="E26" s="46">
        <v>120226516</v>
      </c>
      <c r="F26" s="46">
        <v>158856672</v>
      </c>
      <c r="G26" s="47">
        <v>226729464</v>
      </c>
      <c r="H26" s="48">
        <v>289631748</v>
      </c>
      <c r="I26" s="25">
        <f t="shared" si="0"/>
        <v>32.13114484661603</v>
      </c>
      <c r="J26" s="26">
        <f t="shared" si="1"/>
        <v>34.054676135141214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36083200</v>
      </c>
      <c r="D28" s="43">
        <v>46563635</v>
      </c>
      <c r="E28" s="43">
        <v>27827334</v>
      </c>
      <c r="F28" s="43">
        <v>56360004</v>
      </c>
      <c r="G28" s="44">
        <v>105735000</v>
      </c>
      <c r="H28" s="45">
        <v>167124996</v>
      </c>
      <c r="I28" s="38">
        <f t="shared" si="0"/>
        <v>102.53468765638848</v>
      </c>
      <c r="J28" s="23">
        <f t="shared" si="1"/>
        <v>81.77044470277575</v>
      </c>
      <c r="K28" s="2"/>
    </row>
    <row r="29" spans="1:11" ht="12.75">
      <c r="A29" s="9"/>
      <c r="B29" s="21" t="s">
        <v>35</v>
      </c>
      <c r="C29" s="43">
        <v>39100008</v>
      </c>
      <c r="D29" s="43">
        <v>38689017</v>
      </c>
      <c r="E29" s="43">
        <v>31102650</v>
      </c>
      <c r="F29" s="43">
        <v>16939992</v>
      </c>
      <c r="G29" s="44">
        <v>20000004</v>
      </c>
      <c r="H29" s="45">
        <v>20048004</v>
      </c>
      <c r="I29" s="38">
        <f t="shared" si="0"/>
        <v>-45.53521323745726</v>
      </c>
      <c r="J29" s="23">
        <f t="shared" si="1"/>
        <v>-13.617735994206715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25000000</v>
      </c>
      <c r="D31" s="43">
        <v>16147432</v>
      </c>
      <c r="E31" s="43">
        <v>21481887</v>
      </c>
      <c r="F31" s="43">
        <v>14740932</v>
      </c>
      <c r="G31" s="44">
        <v>32374452</v>
      </c>
      <c r="H31" s="45">
        <v>34018752</v>
      </c>
      <c r="I31" s="38">
        <f t="shared" si="0"/>
        <v>-31.379715385338358</v>
      </c>
      <c r="J31" s="23">
        <f t="shared" si="1"/>
        <v>16.559761415551666</v>
      </c>
      <c r="K31" s="2"/>
    </row>
    <row r="32" spans="1:11" ht="12.75">
      <c r="A32" s="9"/>
      <c r="B32" s="21" t="s">
        <v>31</v>
      </c>
      <c r="C32" s="43">
        <v>44536000</v>
      </c>
      <c r="D32" s="43">
        <v>45958133</v>
      </c>
      <c r="E32" s="43">
        <v>39885472</v>
      </c>
      <c r="F32" s="43">
        <v>70815744</v>
      </c>
      <c r="G32" s="44">
        <v>68620008</v>
      </c>
      <c r="H32" s="45">
        <v>68439996</v>
      </c>
      <c r="I32" s="38">
        <f t="shared" si="0"/>
        <v>77.54771461648993</v>
      </c>
      <c r="J32" s="23">
        <f t="shared" si="1"/>
        <v>19.719551141570445</v>
      </c>
      <c r="K32" s="2"/>
    </row>
    <row r="33" spans="1:11" ht="13.5" thickBot="1">
      <c r="A33" s="9"/>
      <c r="B33" s="39" t="s">
        <v>38</v>
      </c>
      <c r="C33" s="59">
        <v>144719208</v>
      </c>
      <c r="D33" s="59">
        <v>147358217</v>
      </c>
      <c r="E33" s="59">
        <v>120297343</v>
      </c>
      <c r="F33" s="59">
        <v>158856672</v>
      </c>
      <c r="G33" s="60">
        <v>226729464</v>
      </c>
      <c r="H33" s="61">
        <v>289631748</v>
      </c>
      <c r="I33" s="40">
        <f t="shared" si="0"/>
        <v>32.05335050500657</v>
      </c>
      <c r="J33" s="41">
        <f t="shared" si="1"/>
        <v>34.02836201962385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65443848</v>
      </c>
      <c r="D8" s="43">
        <v>65443848</v>
      </c>
      <c r="E8" s="43">
        <v>52754179</v>
      </c>
      <c r="F8" s="43">
        <v>65618242</v>
      </c>
      <c r="G8" s="44">
        <v>68636681</v>
      </c>
      <c r="H8" s="45">
        <v>71793970</v>
      </c>
      <c r="I8" s="22">
        <f>IF($E8=0,0,(($F8/$E8)-1)*100)</f>
        <v>24.384917448909583</v>
      </c>
      <c r="J8" s="23">
        <f>IF($E8=0,0,((($H8/$E8)^(1/3))-1)*100)</f>
        <v>10.8180150439257</v>
      </c>
      <c r="K8" s="2"/>
    </row>
    <row r="9" spans="1:11" ht="12.75">
      <c r="A9" s="5"/>
      <c r="B9" s="21" t="s">
        <v>17</v>
      </c>
      <c r="C9" s="43">
        <v>125210100</v>
      </c>
      <c r="D9" s="43">
        <v>125209620</v>
      </c>
      <c r="E9" s="43">
        <v>109082846</v>
      </c>
      <c r="F9" s="43">
        <v>116471382</v>
      </c>
      <c r="G9" s="44">
        <v>122916468</v>
      </c>
      <c r="H9" s="45">
        <v>129740011</v>
      </c>
      <c r="I9" s="22">
        <f>IF($E9=0,0,(($F9/$E9)-1)*100)</f>
        <v>6.773325294428045</v>
      </c>
      <c r="J9" s="23">
        <f>IF($E9=0,0,((($H9/$E9)^(1/3))-1)*100)</f>
        <v>5.9511862161922835</v>
      </c>
      <c r="K9" s="2"/>
    </row>
    <row r="10" spans="1:11" ht="12.75">
      <c r="A10" s="5"/>
      <c r="B10" s="21" t="s">
        <v>18</v>
      </c>
      <c r="C10" s="43">
        <v>174423144</v>
      </c>
      <c r="D10" s="43">
        <v>174870089</v>
      </c>
      <c r="E10" s="43">
        <v>40560578</v>
      </c>
      <c r="F10" s="43">
        <v>191934334</v>
      </c>
      <c r="G10" s="44">
        <v>201474973</v>
      </c>
      <c r="H10" s="45">
        <v>213108902</v>
      </c>
      <c r="I10" s="22">
        <f aca="true" t="shared" si="0" ref="I10:I33">IF($E10=0,0,(($F10/$E10)-1)*100)</f>
        <v>373.20413925067834</v>
      </c>
      <c r="J10" s="23">
        <f aca="true" t="shared" si="1" ref="J10:J33">IF($E10=0,0,((($H10/$E10)^(1/3))-1)*100)</f>
        <v>73.84644683063244</v>
      </c>
      <c r="K10" s="2"/>
    </row>
    <row r="11" spans="1:11" ht="12.75">
      <c r="A11" s="9"/>
      <c r="B11" s="24" t="s">
        <v>19</v>
      </c>
      <c r="C11" s="46">
        <v>365077092</v>
      </c>
      <c r="D11" s="46">
        <v>365523557</v>
      </c>
      <c r="E11" s="46">
        <v>202397603</v>
      </c>
      <c r="F11" s="46">
        <v>374023958</v>
      </c>
      <c r="G11" s="47">
        <v>393028122</v>
      </c>
      <c r="H11" s="48">
        <v>414642883</v>
      </c>
      <c r="I11" s="25">
        <f t="shared" si="0"/>
        <v>84.79663417753025</v>
      </c>
      <c r="J11" s="26">
        <f t="shared" si="1"/>
        <v>27.00562330380634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94080888</v>
      </c>
      <c r="D13" s="43">
        <v>90285722</v>
      </c>
      <c r="E13" s="43">
        <v>3414595</v>
      </c>
      <c r="F13" s="43">
        <v>96753000</v>
      </c>
      <c r="G13" s="44">
        <v>102800068</v>
      </c>
      <c r="H13" s="45">
        <v>109234842</v>
      </c>
      <c r="I13" s="22">
        <f t="shared" si="0"/>
        <v>2733.513198490597</v>
      </c>
      <c r="J13" s="23">
        <f t="shared" si="1"/>
        <v>217.449023093094</v>
      </c>
      <c r="K13" s="2"/>
    </row>
    <row r="14" spans="1:11" ht="12.75">
      <c r="A14" s="5"/>
      <c r="B14" s="21" t="s">
        <v>22</v>
      </c>
      <c r="C14" s="43">
        <v>82158996</v>
      </c>
      <c r="D14" s="43">
        <v>82158997</v>
      </c>
      <c r="E14" s="43">
        <v>-17403901</v>
      </c>
      <c r="F14" s="43">
        <v>77855838</v>
      </c>
      <c r="G14" s="44">
        <v>81437535</v>
      </c>
      <c r="H14" s="45">
        <v>85183662</v>
      </c>
      <c r="I14" s="22">
        <f t="shared" si="0"/>
        <v>-547.3470516753687</v>
      </c>
      <c r="J14" s="23">
        <f t="shared" si="1"/>
        <v>-269.78653056748516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80079792</v>
      </c>
      <c r="D16" s="43">
        <v>86579792</v>
      </c>
      <c r="E16" s="43">
        <v>60566613</v>
      </c>
      <c r="F16" s="43">
        <v>92140644</v>
      </c>
      <c r="G16" s="44">
        <v>96379114</v>
      </c>
      <c r="H16" s="45">
        <v>100812553</v>
      </c>
      <c r="I16" s="22">
        <f t="shared" si="0"/>
        <v>52.13108251570877</v>
      </c>
      <c r="J16" s="23">
        <f t="shared" si="1"/>
        <v>18.511485465765443</v>
      </c>
      <c r="K16" s="2"/>
    </row>
    <row r="17" spans="1:11" ht="12.75">
      <c r="A17" s="5"/>
      <c r="B17" s="21" t="s">
        <v>24</v>
      </c>
      <c r="C17" s="43">
        <v>179945556</v>
      </c>
      <c r="D17" s="43">
        <v>175420512</v>
      </c>
      <c r="E17" s="43">
        <v>69143124</v>
      </c>
      <c r="F17" s="43">
        <v>157596661</v>
      </c>
      <c r="G17" s="44">
        <v>169480862</v>
      </c>
      <c r="H17" s="45">
        <v>169144476</v>
      </c>
      <c r="I17" s="29">
        <f t="shared" si="0"/>
        <v>127.92817547555417</v>
      </c>
      <c r="J17" s="30">
        <f t="shared" si="1"/>
        <v>34.7419848020768</v>
      </c>
      <c r="K17" s="2"/>
    </row>
    <row r="18" spans="1:11" ht="12.75">
      <c r="A18" s="5"/>
      <c r="B18" s="24" t="s">
        <v>25</v>
      </c>
      <c r="C18" s="46">
        <v>436265232</v>
      </c>
      <c r="D18" s="46">
        <v>434445023</v>
      </c>
      <c r="E18" s="46">
        <v>115720431</v>
      </c>
      <c r="F18" s="46">
        <v>424346143</v>
      </c>
      <c r="G18" s="47">
        <v>450097579</v>
      </c>
      <c r="H18" s="48">
        <v>464375533</v>
      </c>
      <c r="I18" s="25">
        <f t="shared" si="0"/>
        <v>266.6994145571407</v>
      </c>
      <c r="J18" s="26">
        <f t="shared" si="1"/>
        <v>58.91068352279294</v>
      </c>
      <c r="K18" s="2"/>
    </row>
    <row r="19" spans="1:11" ht="23.25" customHeight="1">
      <c r="A19" s="31"/>
      <c r="B19" s="32" t="s">
        <v>26</v>
      </c>
      <c r="C19" s="52">
        <v>-71188140</v>
      </c>
      <c r="D19" s="52">
        <v>-68921466</v>
      </c>
      <c r="E19" s="52">
        <v>86677172</v>
      </c>
      <c r="F19" s="53">
        <v>-50322185</v>
      </c>
      <c r="G19" s="54">
        <v>-57069457</v>
      </c>
      <c r="H19" s="55">
        <v>-49732650</v>
      </c>
      <c r="I19" s="33">
        <f t="shared" si="0"/>
        <v>-158.05702221110766</v>
      </c>
      <c r="J19" s="34">
        <f t="shared" si="1"/>
        <v>-183.09577754849656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11550000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68037420</v>
      </c>
      <c r="D24" s="43">
        <v>59329581</v>
      </c>
      <c r="E24" s="43">
        <v>34873383</v>
      </c>
      <c r="F24" s="43">
        <v>54955550</v>
      </c>
      <c r="G24" s="44">
        <v>57483505</v>
      </c>
      <c r="H24" s="45">
        <v>60127747</v>
      </c>
      <c r="I24" s="38">
        <f t="shared" si="0"/>
        <v>57.58594455834698</v>
      </c>
      <c r="J24" s="23">
        <f t="shared" si="1"/>
        <v>19.91134762997635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68037420</v>
      </c>
      <c r="D26" s="46">
        <v>70879581</v>
      </c>
      <c r="E26" s="46">
        <v>34873383</v>
      </c>
      <c r="F26" s="46">
        <v>54955550</v>
      </c>
      <c r="G26" s="47">
        <v>57483505</v>
      </c>
      <c r="H26" s="48">
        <v>60127747</v>
      </c>
      <c r="I26" s="25">
        <f t="shared" si="0"/>
        <v>57.58594455834698</v>
      </c>
      <c r="J26" s="26">
        <f t="shared" si="1"/>
        <v>19.91134762997635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45605376</v>
      </c>
      <c r="D28" s="43">
        <v>34733367</v>
      </c>
      <c r="E28" s="43">
        <v>19345103</v>
      </c>
      <c r="F28" s="43">
        <v>34000000</v>
      </c>
      <c r="G28" s="44">
        <v>35564000</v>
      </c>
      <c r="H28" s="45">
        <v>37199944</v>
      </c>
      <c r="I28" s="38">
        <f t="shared" si="0"/>
        <v>75.75507351912265</v>
      </c>
      <c r="J28" s="23">
        <f t="shared" si="1"/>
        <v>24.353232752644693</v>
      </c>
      <c r="K28" s="2"/>
    </row>
    <row r="29" spans="1:11" ht="12.75">
      <c r="A29" s="9"/>
      <c r="B29" s="21" t="s">
        <v>35</v>
      </c>
      <c r="C29" s="43">
        <v>4417980</v>
      </c>
      <c r="D29" s="43">
        <v>8467978</v>
      </c>
      <c r="E29" s="43">
        <v>3793292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12014136</v>
      </c>
      <c r="D31" s="43">
        <v>10886146</v>
      </c>
      <c r="E31" s="43">
        <v>7754380</v>
      </c>
      <c r="F31" s="43">
        <v>8000000</v>
      </c>
      <c r="G31" s="44">
        <v>8368000</v>
      </c>
      <c r="H31" s="45">
        <v>8752928</v>
      </c>
      <c r="I31" s="38">
        <f t="shared" si="0"/>
        <v>3.1675001740951503</v>
      </c>
      <c r="J31" s="23">
        <f t="shared" si="1"/>
        <v>4.120303528928337</v>
      </c>
      <c r="K31" s="2"/>
    </row>
    <row r="32" spans="1:11" ht="12.75">
      <c r="A32" s="9"/>
      <c r="B32" s="21" t="s">
        <v>31</v>
      </c>
      <c r="C32" s="43">
        <v>14799924</v>
      </c>
      <c r="D32" s="43">
        <v>16792090</v>
      </c>
      <c r="E32" s="43">
        <v>4670405</v>
      </c>
      <c r="F32" s="43">
        <v>20955550</v>
      </c>
      <c r="G32" s="44">
        <v>21919505</v>
      </c>
      <c r="H32" s="45">
        <v>22927803</v>
      </c>
      <c r="I32" s="38">
        <f t="shared" si="0"/>
        <v>348.68806880773724</v>
      </c>
      <c r="J32" s="23">
        <f t="shared" si="1"/>
        <v>69.95579067941303</v>
      </c>
      <c r="K32" s="2"/>
    </row>
    <row r="33" spans="1:11" ht="13.5" thickBot="1">
      <c r="A33" s="9"/>
      <c r="B33" s="39" t="s">
        <v>38</v>
      </c>
      <c r="C33" s="59">
        <v>76837416</v>
      </c>
      <c r="D33" s="59">
        <v>70879581</v>
      </c>
      <c r="E33" s="59">
        <v>35563180</v>
      </c>
      <c r="F33" s="59">
        <v>62955550</v>
      </c>
      <c r="G33" s="60">
        <v>65851505</v>
      </c>
      <c r="H33" s="61">
        <v>68880675</v>
      </c>
      <c r="I33" s="40">
        <f t="shared" si="0"/>
        <v>77.02452367870364</v>
      </c>
      <c r="J33" s="41">
        <f t="shared" si="1"/>
        <v>24.65190943695856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76502712</v>
      </c>
      <c r="D8" s="43">
        <v>76502712</v>
      </c>
      <c r="E8" s="43">
        <v>81960803</v>
      </c>
      <c r="F8" s="43">
        <v>139335611</v>
      </c>
      <c r="G8" s="44">
        <v>155303472</v>
      </c>
      <c r="H8" s="45">
        <v>173101249</v>
      </c>
      <c r="I8" s="22">
        <f>IF($E8=0,0,(($F8/$E8)-1)*100)</f>
        <v>70.00274021229392</v>
      </c>
      <c r="J8" s="23">
        <f>IF($E8=0,0,((($H8/$E8)^(1/3))-1)*100)</f>
        <v>28.301381368765345</v>
      </c>
      <c r="K8" s="2"/>
    </row>
    <row r="9" spans="1:11" ht="12.75">
      <c r="A9" s="5"/>
      <c r="B9" s="21" t="s">
        <v>17</v>
      </c>
      <c r="C9" s="43">
        <v>550734452</v>
      </c>
      <c r="D9" s="43">
        <v>550734452</v>
      </c>
      <c r="E9" s="43">
        <v>362943428</v>
      </c>
      <c r="F9" s="43">
        <v>714200807</v>
      </c>
      <c r="G9" s="44">
        <v>789622958</v>
      </c>
      <c r="H9" s="45">
        <v>847683406</v>
      </c>
      <c r="I9" s="22">
        <f>IF($E9=0,0,(($F9/$E9)-1)*100)</f>
        <v>96.78020096288947</v>
      </c>
      <c r="J9" s="23">
        <f>IF($E9=0,0,((($H9/$E9)^(1/3))-1)*100)</f>
        <v>32.6777959133542</v>
      </c>
      <c r="K9" s="2"/>
    </row>
    <row r="10" spans="1:11" ht="12.75">
      <c r="A10" s="5"/>
      <c r="B10" s="21" t="s">
        <v>18</v>
      </c>
      <c r="C10" s="43">
        <v>199936032</v>
      </c>
      <c r="D10" s="43">
        <v>199936032</v>
      </c>
      <c r="E10" s="43">
        <v>133511766</v>
      </c>
      <c r="F10" s="43">
        <v>227296841</v>
      </c>
      <c r="G10" s="44">
        <v>222203225</v>
      </c>
      <c r="H10" s="45">
        <v>238513814</v>
      </c>
      <c r="I10" s="22">
        <f aca="true" t="shared" si="0" ref="I10:I33">IF($E10=0,0,(($F10/$E10)-1)*100)</f>
        <v>70.24480149562248</v>
      </c>
      <c r="J10" s="23">
        <f aca="true" t="shared" si="1" ref="J10:J33">IF($E10=0,0,((($H10/$E10)^(1/3))-1)*100)</f>
        <v>21.33832594910001</v>
      </c>
      <c r="K10" s="2"/>
    </row>
    <row r="11" spans="1:11" ht="12.75">
      <c r="A11" s="9"/>
      <c r="B11" s="24" t="s">
        <v>19</v>
      </c>
      <c r="C11" s="46">
        <v>827173196</v>
      </c>
      <c r="D11" s="46">
        <v>827173196</v>
      </c>
      <c r="E11" s="46">
        <v>578415997</v>
      </c>
      <c r="F11" s="46">
        <v>1080833259</v>
      </c>
      <c r="G11" s="47">
        <v>1167129655</v>
      </c>
      <c r="H11" s="48">
        <v>1259298469</v>
      </c>
      <c r="I11" s="25">
        <f t="shared" si="0"/>
        <v>86.86088638727605</v>
      </c>
      <c r="J11" s="26">
        <f t="shared" si="1"/>
        <v>29.607298961017193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223255217</v>
      </c>
      <c r="D13" s="43">
        <v>223255217</v>
      </c>
      <c r="E13" s="43">
        <v>110437770</v>
      </c>
      <c r="F13" s="43">
        <v>247752181</v>
      </c>
      <c r="G13" s="44">
        <v>262855600</v>
      </c>
      <c r="H13" s="45">
        <v>279878700</v>
      </c>
      <c r="I13" s="22">
        <f t="shared" si="0"/>
        <v>124.33645753622153</v>
      </c>
      <c r="J13" s="23">
        <f t="shared" si="1"/>
        <v>36.33815307273856</v>
      </c>
      <c r="K13" s="2"/>
    </row>
    <row r="14" spans="1:11" ht="12.75">
      <c r="A14" s="5"/>
      <c r="B14" s="21" t="s">
        <v>22</v>
      </c>
      <c r="C14" s="43">
        <v>49704866</v>
      </c>
      <c r="D14" s="43">
        <v>49704866</v>
      </c>
      <c r="E14" s="43">
        <v>1707008</v>
      </c>
      <c r="F14" s="43">
        <v>59491952</v>
      </c>
      <c r="G14" s="44">
        <v>79984897</v>
      </c>
      <c r="H14" s="45">
        <v>72130240</v>
      </c>
      <c r="I14" s="22">
        <f t="shared" si="0"/>
        <v>3385.1595305938818</v>
      </c>
      <c r="J14" s="23">
        <f t="shared" si="1"/>
        <v>248.3057202124859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327136832</v>
      </c>
      <c r="D16" s="43">
        <v>327136832</v>
      </c>
      <c r="E16" s="43">
        <v>240352543</v>
      </c>
      <c r="F16" s="43">
        <v>370230663</v>
      </c>
      <c r="G16" s="44">
        <v>423922633</v>
      </c>
      <c r="H16" s="45">
        <v>459015594</v>
      </c>
      <c r="I16" s="22">
        <f t="shared" si="0"/>
        <v>54.03650753135572</v>
      </c>
      <c r="J16" s="23">
        <f t="shared" si="1"/>
        <v>24.06794042416056</v>
      </c>
      <c r="K16" s="2"/>
    </row>
    <row r="17" spans="1:11" ht="12.75">
      <c r="A17" s="5"/>
      <c r="B17" s="21" t="s">
        <v>24</v>
      </c>
      <c r="C17" s="43">
        <v>309461528</v>
      </c>
      <c r="D17" s="43">
        <v>309461528</v>
      </c>
      <c r="E17" s="43">
        <v>177307458</v>
      </c>
      <c r="F17" s="43">
        <v>381229058</v>
      </c>
      <c r="G17" s="44">
        <v>385505706</v>
      </c>
      <c r="H17" s="45">
        <v>385308731</v>
      </c>
      <c r="I17" s="29">
        <f t="shared" si="0"/>
        <v>115.01016499824841</v>
      </c>
      <c r="J17" s="30">
        <f t="shared" si="1"/>
        <v>29.52709206188855</v>
      </c>
      <c r="K17" s="2"/>
    </row>
    <row r="18" spans="1:11" ht="12.75">
      <c r="A18" s="5"/>
      <c r="B18" s="24" t="s">
        <v>25</v>
      </c>
      <c r="C18" s="46">
        <v>909558443</v>
      </c>
      <c r="D18" s="46">
        <v>909558443</v>
      </c>
      <c r="E18" s="46">
        <v>529804779</v>
      </c>
      <c r="F18" s="46">
        <v>1058703854</v>
      </c>
      <c r="G18" s="47">
        <v>1152268836</v>
      </c>
      <c r="H18" s="48">
        <v>1196333265</v>
      </c>
      <c r="I18" s="25">
        <f t="shared" si="0"/>
        <v>99.82904948465934</v>
      </c>
      <c r="J18" s="26">
        <f t="shared" si="1"/>
        <v>31.193434768120177</v>
      </c>
      <c r="K18" s="2"/>
    </row>
    <row r="19" spans="1:11" ht="23.25" customHeight="1">
      <c r="A19" s="31"/>
      <c r="B19" s="32" t="s">
        <v>26</v>
      </c>
      <c r="C19" s="52">
        <v>-82385247</v>
      </c>
      <c r="D19" s="52">
        <v>-82385247</v>
      </c>
      <c r="E19" s="52">
        <v>48611218</v>
      </c>
      <c r="F19" s="53">
        <v>22129405</v>
      </c>
      <c r="G19" s="54">
        <v>14860819</v>
      </c>
      <c r="H19" s="55">
        <v>62965204</v>
      </c>
      <c r="I19" s="33">
        <f t="shared" si="0"/>
        <v>-54.47675267054613</v>
      </c>
      <c r="J19" s="34">
        <f t="shared" si="1"/>
        <v>9.007079427762687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18000000</v>
      </c>
      <c r="D23" s="43">
        <v>18000000</v>
      </c>
      <c r="E23" s="43">
        <v>12005286</v>
      </c>
      <c r="F23" s="43">
        <v>2000000</v>
      </c>
      <c r="G23" s="44">
        <v>1000000</v>
      </c>
      <c r="H23" s="45">
        <v>1000000</v>
      </c>
      <c r="I23" s="38">
        <f t="shared" si="0"/>
        <v>-83.34067176741978</v>
      </c>
      <c r="J23" s="23">
        <f t="shared" si="1"/>
        <v>-56.327388416966805</v>
      </c>
      <c r="K23" s="2"/>
    </row>
    <row r="24" spans="1:11" ht="12.75">
      <c r="A24" s="9"/>
      <c r="B24" s="21" t="s">
        <v>30</v>
      </c>
      <c r="C24" s="43">
        <v>51451800</v>
      </c>
      <c r="D24" s="43">
        <v>51451800</v>
      </c>
      <c r="E24" s="43">
        <v>2312567</v>
      </c>
      <c r="F24" s="43">
        <v>39623400</v>
      </c>
      <c r="G24" s="44">
        <v>39346450</v>
      </c>
      <c r="H24" s="45">
        <v>45889250</v>
      </c>
      <c r="I24" s="38">
        <f t="shared" si="0"/>
        <v>1613.3946821865052</v>
      </c>
      <c r="J24" s="23">
        <f t="shared" si="1"/>
        <v>170.73155553241807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69451800</v>
      </c>
      <c r="D26" s="46">
        <v>69451800</v>
      </c>
      <c r="E26" s="46">
        <v>14317853</v>
      </c>
      <c r="F26" s="46">
        <v>41623400</v>
      </c>
      <c r="G26" s="47">
        <v>40346450</v>
      </c>
      <c r="H26" s="48">
        <v>46889250</v>
      </c>
      <c r="I26" s="25">
        <f t="shared" si="0"/>
        <v>190.7097872844483</v>
      </c>
      <c r="J26" s="26">
        <f t="shared" si="1"/>
        <v>48.5018266208171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10075800</v>
      </c>
      <c r="D28" s="43">
        <v>10075800</v>
      </c>
      <c r="E28" s="43">
        <v>4427327</v>
      </c>
      <c r="F28" s="43">
        <v>19437600</v>
      </c>
      <c r="G28" s="44">
        <v>13712800</v>
      </c>
      <c r="H28" s="45">
        <v>13512000</v>
      </c>
      <c r="I28" s="38">
        <f t="shared" si="0"/>
        <v>339.0369177609876</v>
      </c>
      <c r="J28" s="23">
        <f t="shared" si="1"/>
        <v>45.052765154424044</v>
      </c>
      <c r="K28" s="2"/>
    </row>
    <row r="29" spans="1:11" ht="12.75">
      <c r="A29" s="9"/>
      <c r="B29" s="21" t="s">
        <v>35</v>
      </c>
      <c r="C29" s="43">
        <v>10050000</v>
      </c>
      <c r="D29" s="43">
        <v>10050000</v>
      </c>
      <c r="E29" s="43">
        <v>-1633640</v>
      </c>
      <c r="F29" s="43">
        <v>12385000</v>
      </c>
      <c r="G29" s="44">
        <v>10000000</v>
      </c>
      <c r="H29" s="45">
        <v>15000000</v>
      </c>
      <c r="I29" s="38">
        <f t="shared" si="0"/>
        <v>-858.1229646678584</v>
      </c>
      <c r="J29" s="23">
        <f t="shared" si="1"/>
        <v>-309.40078244762697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984142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49326000</v>
      </c>
      <c r="D32" s="43">
        <v>49326000</v>
      </c>
      <c r="E32" s="43">
        <v>10980858</v>
      </c>
      <c r="F32" s="43">
        <v>15800800</v>
      </c>
      <c r="G32" s="44">
        <v>17633650</v>
      </c>
      <c r="H32" s="45">
        <v>19377250</v>
      </c>
      <c r="I32" s="38">
        <f t="shared" si="0"/>
        <v>43.89403815257425</v>
      </c>
      <c r="J32" s="23">
        <f t="shared" si="1"/>
        <v>20.842199744379684</v>
      </c>
      <c r="K32" s="2"/>
    </row>
    <row r="33" spans="1:11" ht="13.5" thickBot="1">
      <c r="A33" s="9"/>
      <c r="B33" s="39" t="s">
        <v>38</v>
      </c>
      <c r="C33" s="59">
        <v>69451800</v>
      </c>
      <c r="D33" s="59">
        <v>69451800</v>
      </c>
      <c r="E33" s="59">
        <v>14758687</v>
      </c>
      <c r="F33" s="59">
        <v>47623400</v>
      </c>
      <c r="G33" s="60">
        <v>41346450</v>
      </c>
      <c r="H33" s="61">
        <v>47889250</v>
      </c>
      <c r="I33" s="40">
        <f t="shared" si="0"/>
        <v>222.680466087532</v>
      </c>
      <c r="J33" s="41">
        <f t="shared" si="1"/>
        <v>48.04603177467133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31206024</v>
      </c>
      <c r="D8" s="43">
        <v>32607236</v>
      </c>
      <c r="E8" s="43">
        <v>28435708</v>
      </c>
      <c r="F8" s="43">
        <v>33115332</v>
      </c>
      <c r="G8" s="44">
        <v>34638638</v>
      </c>
      <c r="H8" s="45">
        <v>36161943</v>
      </c>
      <c r="I8" s="22">
        <f>IF($E8=0,0,(($F8/$E8)-1)*100)</f>
        <v>16.456857694557847</v>
      </c>
      <c r="J8" s="23">
        <f>IF($E8=0,0,((($H8/$E8)^(1/3))-1)*100)</f>
        <v>8.341764346487412</v>
      </c>
      <c r="K8" s="2"/>
    </row>
    <row r="9" spans="1:11" ht="12.75">
      <c r="A9" s="5"/>
      <c r="B9" s="21" t="s">
        <v>17</v>
      </c>
      <c r="C9" s="43">
        <v>39296088</v>
      </c>
      <c r="D9" s="43">
        <v>111090008</v>
      </c>
      <c r="E9" s="43">
        <v>92759493</v>
      </c>
      <c r="F9" s="43">
        <v>112999512</v>
      </c>
      <c r="G9" s="44">
        <v>118197493</v>
      </c>
      <c r="H9" s="45">
        <v>123395471</v>
      </c>
      <c r="I9" s="22">
        <f>IF($E9=0,0,(($F9/$E9)-1)*100)</f>
        <v>21.81988963652486</v>
      </c>
      <c r="J9" s="23">
        <f>IF($E9=0,0,((($H9/$E9)^(1/3))-1)*100)</f>
        <v>9.97997533096806</v>
      </c>
      <c r="K9" s="2"/>
    </row>
    <row r="10" spans="1:11" ht="12.75">
      <c r="A10" s="5"/>
      <c r="B10" s="21" t="s">
        <v>18</v>
      </c>
      <c r="C10" s="43">
        <v>103831836</v>
      </c>
      <c r="D10" s="43">
        <v>114813704</v>
      </c>
      <c r="E10" s="43">
        <v>112271007</v>
      </c>
      <c r="F10" s="43">
        <v>125342441</v>
      </c>
      <c r="G10" s="44">
        <v>127970204</v>
      </c>
      <c r="H10" s="45">
        <v>133597956</v>
      </c>
      <c r="I10" s="22">
        <f aca="true" t="shared" si="0" ref="I10:I33">IF($E10=0,0,(($F10/$E10)-1)*100)</f>
        <v>11.642751186866974</v>
      </c>
      <c r="J10" s="23">
        <f aca="true" t="shared" si="1" ref="J10:J33">IF($E10=0,0,((($H10/$E10)^(1/3))-1)*100)</f>
        <v>5.9686492482007525</v>
      </c>
      <c r="K10" s="2"/>
    </row>
    <row r="11" spans="1:11" ht="12.75">
      <c r="A11" s="9"/>
      <c r="B11" s="24" t="s">
        <v>19</v>
      </c>
      <c r="C11" s="46">
        <v>174333948</v>
      </c>
      <c r="D11" s="46">
        <v>258510948</v>
      </c>
      <c r="E11" s="46">
        <v>233466208</v>
      </c>
      <c r="F11" s="46">
        <v>271457285</v>
      </c>
      <c r="G11" s="47">
        <v>280806335</v>
      </c>
      <c r="H11" s="48">
        <v>293155370</v>
      </c>
      <c r="I11" s="25">
        <f t="shared" si="0"/>
        <v>16.272623488192338</v>
      </c>
      <c r="J11" s="26">
        <f t="shared" si="1"/>
        <v>7.884223854718853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51048384</v>
      </c>
      <c r="D13" s="43">
        <v>63264184</v>
      </c>
      <c r="E13" s="43">
        <v>2146635</v>
      </c>
      <c r="F13" s="43">
        <v>68091480</v>
      </c>
      <c r="G13" s="44">
        <v>71223764</v>
      </c>
      <c r="H13" s="45">
        <v>74355961</v>
      </c>
      <c r="I13" s="22">
        <f t="shared" si="0"/>
        <v>3072.0101461124036</v>
      </c>
      <c r="J13" s="23">
        <f t="shared" si="1"/>
        <v>225.97617664041172</v>
      </c>
      <c r="K13" s="2"/>
    </row>
    <row r="14" spans="1:11" ht="12.75">
      <c r="A14" s="5"/>
      <c r="B14" s="21" t="s">
        <v>22</v>
      </c>
      <c r="C14" s="43">
        <v>23954076</v>
      </c>
      <c r="D14" s="43">
        <v>36635004</v>
      </c>
      <c r="E14" s="43">
        <v>2529302</v>
      </c>
      <c r="F14" s="43">
        <v>49698732</v>
      </c>
      <c r="G14" s="44">
        <v>51984874</v>
      </c>
      <c r="H14" s="45">
        <v>54271016</v>
      </c>
      <c r="I14" s="22">
        <f t="shared" si="0"/>
        <v>1864.9188590369993</v>
      </c>
      <c r="J14" s="23">
        <f t="shared" si="1"/>
        <v>177.8790176266679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9612480</v>
      </c>
      <c r="D16" s="43">
        <v>75615916</v>
      </c>
      <c r="E16" s="43">
        <v>62177207</v>
      </c>
      <c r="F16" s="43">
        <v>69137508</v>
      </c>
      <c r="G16" s="44">
        <v>72317834</v>
      </c>
      <c r="H16" s="45">
        <v>75498160</v>
      </c>
      <c r="I16" s="22">
        <f t="shared" si="0"/>
        <v>11.194296649574497</v>
      </c>
      <c r="J16" s="23">
        <f t="shared" si="1"/>
        <v>6.6845965660691675</v>
      </c>
      <c r="K16" s="2"/>
    </row>
    <row r="17" spans="1:11" ht="12.75">
      <c r="A17" s="5"/>
      <c r="B17" s="21" t="s">
        <v>24</v>
      </c>
      <c r="C17" s="43">
        <v>61543428</v>
      </c>
      <c r="D17" s="43">
        <v>83665700</v>
      </c>
      <c r="E17" s="43">
        <v>59536987</v>
      </c>
      <c r="F17" s="43">
        <v>107589588</v>
      </c>
      <c r="G17" s="44">
        <v>112538780</v>
      </c>
      <c r="H17" s="45">
        <v>117487885</v>
      </c>
      <c r="I17" s="29">
        <f t="shared" si="0"/>
        <v>80.71050185996145</v>
      </c>
      <c r="J17" s="30">
        <f t="shared" si="1"/>
        <v>25.430189318678377</v>
      </c>
      <c r="K17" s="2"/>
    </row>
    <row r="18" spans="1:11" ht="12.75">
      <c r="A18" s="5"/>
      <c r="B18" s="24" t="s">
        <v>25</v>
      </c>
      <c r="C18" s="46">
        <v>146158368</v>
      </c>
      <c r="D18" s="46">
        <v>259180804</v>
      </c>
      <c r="E18" s="46">
        <v>126390131</v>
      </c>
      <c r="F18" s="46">
        <v>294517308</v>
      </c>
      <c r="G18" s="47">
        <v>308065252</v>
      </c>
      <c r="H18" s="48">
        <v>321613022</v>
      </c>
      <c r="I18" s="25">
        <f t="shared" si="0"/>
        <v>133.0223931803663</v>
      </c>
      <c r="J18" s="26">
        <f t="shared" si="1"/>
        <v>36.52331349412439</v>
      </c>
      <c r="K18" s="2"/>
    </row>
    <row r="19" spans="1:11" ht="23.25" customHeight="1">
      <c r="A19" s="31"/>
      <c r="B19" s="32" t="s">
        <v>26</v>
      </c>
      <c r="C19" s="52">
        <v>28175580</v>
      </c>
      <c r="D19" s="52">
        <v>-669856</v>
      </c>
      <c r="E19" s="52">
        <v>107076077</v>
      </c>
      <c r="F19" s="53">
        <v>-23060023</v>
      </c>
      <c r="G19" s="54">
        <v>-27258917</v>
      </c>
      <c r="H19" s="55">
        <v>-28457652</v>
      </c>
      <c r="I19" s="33">
        <f t="shared" si="0"/>
        <v>-121.53611118943029</v>
      </c>
      <c r="J19" s="34">
        <f t="shared" si="1"/>
        <v>-164.29376684395555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145875200</v>
      </c>
      <c r="E24" s="43">
        <v>23601710</v>
      </c>
      <c r="F24" s="43">
        <v>79246176</v>
      </c>
      <c r="G24" s="44">
        <v>83870381</v>
      </c>
      <c r="H24" s="45">
        <v>87558754</v>
      </c>
      <c r="I24" s="38">
        <f t="shared" si="0"/>
        <v>235.76455265317642</v>
      </c>
      <c r="J24" s="23">
        <f t="shared" si="1"/>
        <v>54.805136853614655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145875200</v>
      </c>
      <c r="E26" s="46">
        <v>23601710</v>
      </c>
      <c r="F26" s="46">
        <v>79246176</v>
      </c>
      <c r="G26" s="47">
        <v>83870381</v>
      </c>
      <c r="H26" s="48">
        <v>87558754</v>
      </c>
      <c r="I26" s="25">
        <f t="shared" si="0"/>
        <v>235.76455265317642</v>
      </c>
      <c r="J26" s="26">
        <f t="shared" si="1"/>
        <v>54.805136853614655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12720716</v>
      </c>
      <c r="E29" s="43">
        <v>10958492</v>
      </c>
      <c r="F29" s="43">
        <v>16465008</v>
      </c>
      <c r="G29" s="44">
        <v>17222399</v>
      </c>
      <c r="H29" s="45">
        <v>17979790</v>
      </c>
      <c r="I29" s="38">
        <f t="shared" si="0"/>
        <v>50.24884810793311</v>
      </c>
      <c r="J29" s="23">
        <f t="shared" si="1"/>
        <v>17.94456691258455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7220068</v>
      </c>
      <c r="E31" s="43">
        <v>8263387</v>
      </c>
      <c r="F31" s="43">
        <v>17781168</v>
      </c>
      <c r="G31" s="44">
        <v>19577982</v>
      </c>
      <c r="H31" s="45">
        <v>20438964</v>
      </c>
      <c r="I31" s="38">
        <f t="shared" si="0"/>
        <v>115.18014344481261</v>
      </c>
      <c r="J31" s="23">
        <f t="shared" si="1"/>
        <v>35.23847412510435</v>
      </c>
      <c r="K31" s="2"/>
    </row>
    <row r="32" spans="1:11" ht="12.75">
      <c r="A32" s="9"/>
      <c r="B32" s="21" t="s">
        <v>31</v>
      </c>
      <c r="C32" s="43">
        <v>135875196</v>
      </c>
      <c r="D32" s="43">
        <v>125934416</v>
      </c>
      <c r="E32" s="43">
        <v>5962591</v>
      </c>
      <c r="F32" s="43">
        <v>45000000</v>
      </c>
      <c r="G32" s="44">
        <v>47070000</v>
      </c>
      <c r="H32" s="45">
        <v>49140000</v>
      </c>
      <c r="I32" s="38">
        <f t="shared" si="0"/>
        <v>654.7054627761656</v>
      </c>
      <c r="J32" s="23">
        <f t="shared" si="1"/>
        <v>101.9916316298922</v>
      </c>
      <c r="K32" s="2"/>
    </row>
    <row r="33" spans="1:11" ht="13.5" thickBot="1">
      <c r="A33" s="9"/>
      <c r="B33" s="39" t="s">
        <v>38</v>
      </c>
      <c r="C33" s="59">
        <v>135875196</v>
      </c>
      <c r="D33" s="59">
        <v>145875200</v>
      </c>
      <c r="E33" s="59">
        <v>25184470</v>
      </c>
      <c r="F33" s="59">
        <v>79246176</v>
      </c>
      <c r="G33" s="60">
        <v>83870381</v>
      </c>
      <c r="H33" s="61">
        <v>87558754</v>
      </c>
      <c r="I33" s="40">
        <f t="shared" si="0"/>
        <v>214.66286961766517</v>
      </c>
      <c r="J33" s="41">
        <f t="shared" si="1"/>
        <v>51.49172785738101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311419665</v>
      </c>
      <c r="D8" s="43">
        <v>323863494</v>
      </c>
      <c r="E8" s="43">
        <v>323667384</v>
      </c>
      <c r="F8" s="43">
        <v>346777380</v>
      </c>
      <c r="G8" s="44">
        <v>341720232</v>
      </c>
      <c r="H8" s="45">
        <v>360514812</v>
      </c>
      <c r="I8" s="22">
        <f>IF($E8=0,0,(($F8/$E8)-1)*100)</f>
        <v>7.140044731847306</v>
      </c>
      <c r="J8" s="23">
        <f>IF($E8=0,0,((($H8/$E8)^(1/3))-1)*100)</f>
        <v>3.6592490567344704</v>
      </c>
      <c r="K8" s="2"/>
    </row>
    <row r="9" spans="1:11" ht="12.75">
      <c r="A9" s="5"/>
      <c r="B9" s="21" t="s">
        <v>17</v>
      </c>
      <c r="C9" s="43">
        <v>1208774113</v>
      </c>
      <c r="D9" s="43">
        <v>1357627646</v>
      </c>
      <c r="E9" s="43">
        <v>1183059128</v>
      </c>
      <c r="F9" s="43">
        <v>1445163552</v>
      </c>
      <c r="G9" s="44">
        <v>1440717384</v>
      </c>
      <c r="H9" s="45">
        <v>1502551272</v>
      </c>
      <c r="I9" s="22">
        <f>IF($E9=0,0,(($F9/$E9)-1)*100)</f>
        <v>22.15480340725624</v>
      </c>
      <c r="J9" s="23">
        <f>IF($E9=0,0,((($H9/$E9)^(1/3))-1)*100)</f>
        <v>8.294803244397041</v>
      </c>
      <c r="K9" s="2"/>
    </row>
    <row r="10" spans="1:11" ht="12.75">
      <c r="A10" s="5"/>
      <c r="B10" s="21" t="s">
        <v>18</v>
      </c>
      <c r="C10" s="43">
        <v>480731966</v>
      </c>
      <c r="D10" s="43">
        <v>559918266</v>
      </c>
      <c r="E10" s="43">
        <v>272976791</v>
      </c>
      <c r="F10" s="43">
        <v>640971148</v>
      </c>
      <c r="G10" s="44">
        <v>658946580</v>
      </c>
      <c r="H10" s="45">
        <v>704795172</v>
      </c>
      <c r="I10" s="22">
        <f aca="true" t="shared" si="0" ref="I10:I33">IF($E10=0,0,(($F10/$E10)-1)*100)</f>
        <v>134.80792841469076</v>
      </c>
      <c r="J10" s="23">
        <f aca="true" t="shared" si="1" ref="J10:J33">IF($E10=0,0,((($H10/$E10)^(1/3))-1)*100)</f>
        <v>37.18682301177025</v>
      </c>
      <c r="K10" s="2"/>
    </row>
    <row r="11" spans="1:11" ht="12.75">
      <c r="A11" s="9"/>
      <c r="B11" s="24" t="s">
        <v>19</v>
      </c>
      <c r="C11" s="46">
        <v>2000925744</v>
      </c>
      <c r="D11" s="46">
        <v>2241409406</v>
      </c>
      <c r="E11" s="46">
        <v>1779703303</v>
      </c>
      <c r="F11" s="46">
        <v>2432912080</v>
      </c>
      <c r="G11" s="47">
        <v>2441384196</v>
      </c>
      <c r="H11" s="48">
        <v>2567861256</v>
      </c>
      <c r="I11" s="25">
        <f t="shared" si="0"/>
        <v>36.70324013552724</v>
      </c>
      <c r="J11" s="26">
        <f t="shared" si="1"/>
        <v>12.999012815789857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591940619</v>
      </c>
      <c r="D13" s="43">
        <v>591940604</v>
      </c>
      <c r="E13" s="43">
        <v>522352839</v>
      </c>
      <c r="F13" s="43">
        <v>628944972</v>
      </c>
      <c r="G13" s="44">
        <v>612544080</v>
      </c>
      <c r="H13" s="45">
        <v>650836656</v>
      </c>
      <c r="I13" s="22">
        <f t="shared" si="0"/>
        <v>20.406155579447315</v>
      </c>
      <c r="J13" s="23">
        <f t="shared" si="1"/>
        <v>7.605882894617411</v>
      </c>
      <c r="K13" s="2"/>
    </row>
    <row r="14" spans="1:11" ht="12.75">
      <c r="A14" s="5"/>
      <c r="B14" s="21" t="s">
        <v>22</v>
      </c>
      <c r="C14" s="43">
        <v>233922900</v>
      </c>
      <c r="D14" s="43">
        <v>185681300</v>
      </c>
      <c r="E14" s="43">
        <v>0</v>
      </c>
      <c r="F14" s="43">
        <v>194222640</v>
      </c>
      <c r="G14" s="44">
        <v>186227148</v>
      </c>
      <c r="H14" s="45">
        <v>194793588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914662987</v>
      </c>
      <c r="D16" s="43">
        <v>806662987</v>
      </c>
      <c r="E16" s="43">
        <v>1007013488</v>
      </c>
      <c r="F16" s="43">
        <v>862200132</v>
      </c>
      <c r="G16" s="44">
        <v>892712436</v>
      </c>
      <c r="H16" s="45">
        <v>1010348184</v>
      </c>
      <c r="I16" s="22">
        <f t="shared" si="0"/>
        <v>-14.380478288092203</v>
      </c>
      <c r="J16" s="23">
        <f t="shared" si="1"/>
        <v>0.11026074891009596</v>
      </c>
      <c r="K16" s="2"/>
    </row>
    <row r="17" spans="1:11" ht="12.75">
      <c r="A17" s="5"/>
      <c r="B17" s="21" t="s">
        <v>24</v>
      </c>
      <c r="C17" s="43">
        <v>675123792</v>
      </c>
      <c r="D17" s="43">
        <v>677210767</v>
      </c>
      <c r="E17" s="43">
        <v>528117480</v>
      </c>
      <c r="F17" s="43">
        <v>691332724</v>
      </c>
      <c r="G17" s="44">
        <v>557027964</v>
      </c>
      <c r="H17" s="45">
        <v>572378556</v>
      </c>
      <c r="I17" s="29">
        <f t="shared" si="0"/>
        <v>30.90510164518698</v>
      </c>
      <c r="J17" s="30">
        <f t="shared" si="1"/>
        <v>2.7190365885249923</v>
      </c>
      <c r="K17" s="2"/>
    </row>
    <row r="18" spans="1:11" ht="12.75">
      <c r="A18" s="5"/>
      <c r="B18" s="24" t="s">
        <v>25</v>
      </c>
      <c r="C18" s="46">
        <v>2415650298</v>
      </c>
      <c r="D18" s="46">
        <v>2261495658</v>
      </c>
      <c r="E18" s="46">
        <v>2057483807</v>
      </c>
      <c r="F18" s="46">
        <v>2376700468</v>
      </c>
      <c r="G18" s="47">
        <v>2248511628</v>
      </c>
      <c r="H18" s="48">
        <v>2428356984</v>
      </c>
      <c r="I18" s="25">
        <f t="shared" si="0"/>
        <v>15.51490514355236</v>
      </c>
      <c r="J18" s="26">
        <f t="shared" si="1"/>
        <v>5.679812749687341</v>
      </c>
      <c r="K18" s="2"/>
    </row>
    <row r="19" spans="1:11" ht="23.25" customHeight="1">
      <c r="A19" s="31"/>
      <c r="B19" s="32" t="s">
        <v>26</v>
      </c>
      <c r="C19" s="52">
        <v>-414724554</v>
      </c>
      <c r="D19" s="52">
        <v>-20086252</v>
      </c>
      <c r="E19" s="52">
        <v>-277780504</v>
      </c>
      <c r="F19" s="53">
        <v>56211612</v>
      </c>
      <c r="G19" s="54">
        <v>192872568</v>
      </c>
      <c r="H19" s="55">
        <v>139504272</v>
      </c>
      <c r="I19" s="33">
        <f t="shared" si="0"/>
        <v>-120.23598171598104</v>
      </c>
      <c r="J19" s="34">
        <f t="shared" si="1"/>
        <v>-179.48684303217436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100362850</v>
      </c>
      <c r="D24" s="43">
        <v>100362850</v>
      </c>
      <c r="E24" s="43">
        <v>79490316</v>
      </c>
      <c r="F24" s="43">
        <v>169585904</v>
      </c>
      <c r="G24" s="44">
        <v>100222596</v>
      </c>
      <c r="H24" s="45">
        <v>130858488</v>
      </c>
      <c r="I24" s="38">
        <f t="shared" si="0"/>
        <v>113.34158993656533</v>
      </c>
      <c r="J24" s="23">
        <f t="shared" si="1"/>
        <v>18.076251709467318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100362850</v>
      </c>
      <c r="D26" s="46">
        <v>100362850</v>
      </c>
      <c r="E26" s="46">
        <v>79490316</v>
      </c>
      <c r="F26" s="46">
        <v>169585904</v>
      </c>
      <c r="G26" s="47">
        <v>100222596</v>
      </c>
      <c r="H26" s="48">
        <v>130858488</v>
      </c>
      <c r="I26" s="25">
        <f t="shared" si="0"/>
        <v>113.34158993656533</v>
      </c>
      <c r="J26" s="26">
        <f t="shared" si="1"/>
        <v>18.076251709467318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10862850</v>
      </c>
      <c r="D28" s="43">
        <v>17262850</v>
      </c>
      <c r="E28" s="43">
        <v>17479974</v>
      </c>
      <c r="F28" s="43">
        <v>18830004</v>
      </c>
      <c r="G28" s="44">
        <v>18469092</v>
      </c>
      <c r="H28" s="45">
        <v>19761924</v>
      </c>
      <c r="I28" s="38">
        <f t="shared" si="0"/>
        <v>7.723295240599337</v>
      </c>
      <c r="J28" s="23">
        <f t="shared" si="1"/>
        <v>4.174833293305014</v>
      </c>
      <c r="K28" s="2"/>
    </row>
    <row r="29" spans="1:11" ht="12.75">
      <c r="A29" s="9"/>
      <c r="B29" s="21" t="s">
        <v>35</v>
      </c>
      <c r="C29" s="43">
        <v>23000000</v>
      </c>
      <c r="D29" s="43">
        <v>23000000</v>
      </c>
      <c r="E29" s="43">
        <v>21617243</v>
      </c>
      <c r="F29" s="43">
        <v>32000012</v>
      </c>
      <c r="G29" s="44">
        <v>25683336</v>
      </c>
      <c r="H29" s="45">
        <v>26050836</v>
      </c>
      <c r="I29" s="38">
        <f t="shared" si="0"/>
        <v>48.030033247070406</v>
      </c>
      <c r="J29" s="23">
        <f t="shared" si="1"/>
        <v>6.416046464339531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10000000</v>
      </c>
      <c r="D31" s="43">
        <v>10000000</v>
      </c>
      <c r="E31" s="43">
        <v>4567780</v>
      </c>
      <c r="F31" s="43">
        <v>9999996</v>
      </c>
      <c r="G31" s="44">
        <v>9808332</v>
      </c>
      <c r="H31" s="45">
        <v>10494912</v>
      </c>
      <c r="I31" s="38">
        <f t="shared" si="0"/>
        <v>118.92464172968049</v>
      </c>
      <c r="J31" s="23">
        <f t="shared" si="1"/>
        <v>31.95460193921722</v>
      </c>
      <c r="K31" s="2"/>
    </row>
    <row r="32" spans="1:11" ht="12.75">
      <c r="A32" s="9"/>
      <c r="B32" s="21" t="s">
        <v>31</v>
      </c>
      <c r="C32" s="43">
        <v>98325000</v>
      </c>
      <c r="D32" s="43">
        <v>91925000</v>
      </c>
      <c r="E32" s="43">
        <v>29686345</v>
      </c>
      <c r="F32" s="43">
        <v>265030888</v>
      </c>
      <c r="G32" s="44">
        <v>212473428</v>
      </c>
      <c r="H32" s="45">
        <v>248095020</v>
      </c>
      <c r="I32" s="38">
        <f t="shared" si="0"/>
        <v>792.7703562024897</v>
      </c>
      <c r="J32" s="23">
        <f t="shared" si="1"/>
        <v>102.93351235417818</v>
      </c>
      <c r="K32" s="2"/>
    </row>
    <row r="33" spans="1:11" ht="13.5" thickBot="1">
      <c r="A33" s="9"/>
      <c r="B33" s="39" t="s">
        <v>38</v>
      </c>
      <c r="C33" s="59">
        <v>142187850</v>
      </c>
      <c r="D33" s="59">
        <v>142187850</v>
      </c>
      <c r="E33" s="59">
        <v>73351342</v>
      </c>
      <c r="F33" s="59">
        <v>325860900</v>
      </c>
      <c r="G33" s="60">
        <v>266434188</v>
      </c>
      <c r="H33" s="61">
        <v>304402692</v>
      </c>
      <c r="I33" s="40">
        <f t="shared" si="0"/>
        <v>344.2466778590091</v>
      </c>
      <c r="J33" s="41">
        <f t="shared" si="1"/>
        <v>60.69911128033496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2471920</v>
      </c>
      <c r="D9" s="43">
        <v>2471920</v>
      </c>
      <c r="E9" s="43">
        <v>90006</v>
      </c>
      <c r="F9" s="43">
        <v>120000</v>
      </c>
      <c r="G9" s="44">
        <v>126000</v>
      </c>
      <c r="H9" s="45">
        <v>132300</v>
      </c>
      <c r="I9" s="22">
        <f>IF($E9=0,0,(($F9/$E9)-1)*100)</f>
        <v>33.32444503699754</v>
      </c>
      <c r="J9" s="23">
        <f>IF($E9=0,0,((($H9/$E9)^(1/3))-1)*100)</f>
        <v>13.700609889986026</v>
      </c>
      <c r="K9" s="2"/>
    </row>
    <row r="10" spans="1:11" ht="12.75">
      <c r="A10" s="5"/>
      <c r="B10" s="21" t="s">
        <v>18</v>
      </c>
      <c r="C10" s="43">
        <v>332038030</v>
      </c>
      <c r="D10" s="43">
        <v>331518000</v>
      </c>
      <c r="E10" s="43">
        <v>316704733</v>
      </c>
      <c r="F10" s="43">
        <v>336921201</v>
      </c>
      <c r="G10" s="44">
        <v>344317220</v>
      </c>
      <c r="H10" s="45">
        <v>354049477</v>
      </c>
      <c r="I10" s="22">
        <f aca="true" t="shared" si="0" ref="I10:I33">IF($E10=0,0,(($F10/$E10)-1)*100)</f>
        <v>6.383380446669862</v>
      </c>
      <c r="J10" s="23">
        <f aca="true" t="shared" si="1" ref="J10:J33">IF($E10=0,0,((($H10/$E10)^(1/3))-1)*100)</f>
        <v>3.785448830835425</v>
      </c>
      <c r="K10" s="2"/>
    </row>
    <row r="11" spans="1:11" ht="12.75">
      <c r="A11" s="9"/>
      <c r="B11" s="24" t="s">
        <v>19</v>
      </c>
      <c r="C11" s="46">
        <v>334509950</v>
      </c>
      <c r="D11" s="46">
        <v>333989920</v>
      </c>
      <c r="E11" s="46">
        <v>316794739</v>
      </c>
      <c r="F11" s="46">
        <v>337041201</v>
      </c>
      <c r="G11" s="47">
        <v>344443220</v>
      </c>
      <c r="H11" s="48">
        <v>354181777</v>
      </c>
      <c r="I11" s="25">
        <f t="shared" si="0"/>
        <v>6.391034795562067</v>
      </c>
      <c r="J11" s="26">
        <f t="shared" si="1"/>
        <v>3.7885434771703697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178247871</v>
      </c>
      <c r="D13" s="43">
        <v>178247871</v>
      </c>
      <c r="E13" s="43">
        <v>126384916</v>
      </c>
      <c r="F13" s="43">
        <v>196889892</v>
      </c>
      <c r="G13" s="44">
        <v>217422906</v>
      </c>
      <c r="H13" s="45">
        <v>237909198</v>
      </c>
      <c r="I13" s="22">
        <f t="shared" si="0"/>
        <v>55.78591040088994</v>
      </c>
      <c r="J13" s="23">
        <f t="shared" si="1"/>
        <v>23.47299887339327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179634049</v>
      </c>
      <c r="D17" s="43">
        <v>182861049</v>
      </c>
      <c r="E17" s="43">
        <v>130053112</v>
      </c>
      <c r="F17" s="43">
        <v>175847312</v>
      </c>
      <c r="G17" s="44">
        <v>173840627</v>
      </c>
      <c r="H17" s="45">
        <v>181330261</v>
      </c>
      <c r="I17" s="29">
        <f t="shared" si="0"/>
        <v>35.21192172625596</v>
      </c>
      <c r="J17" s="30">
        <f t="shared" si="1"/>
        <v>11.716292033644127</v>
      </c>
      <c r="K17" s="2"/>
    </row>
    <row r="18" spans="1:11" ht="12.75">
      <c r="A18" s="5"/>
      <c r="B18" s="24" t="s">
        <v>25</v>
      </c>
      <c r="C18" s="46">
        <v>357881920</v>
      </c>
      <c r="D18" s="46">
        <v>361108920</v>
      </c>
      <c r="E18" s="46">
        <v>256438028</v>
      </c>
      <c r="F18" s="46">
        <v>372737204</v>
      </c>
      <c r="G18" s="47">
        <v>391263533</v>
      </c>
      <c r="H18" s="48">
        <v>419239459</v>
      </c>
      <c r="I18" s="25">
        <f t="shared" si="0"/>
        <v>45.35176662643809</v>
      </c>
      <c r="J18" s="26">
        <f t="shared" si="1"/>
        <v>17.803964939902972</v>
      </c>
      <c r="K18" s="2"/>
    </row>
    <row r="19" spans="1:11" ht="23.25" customHeight="1">
      <c r="A19" s="31"/>
      <c r="B19" s="32" t="s">
        <v>26</v>
      </c>
      <c r="C19" s="52">
        <v>-23371970</v>
      </c>
      <c r="D19" s="52">
        <v>-27119000</v>
      </c>
      <c r="E19" s="52">
        <v>60356711</v>
      </c>
      <c r="F19" s="53">
        <v>-35696003</v>
      </c>
      <c r="G19" s="54">
        <v>-46820313</v>
      </c>
      <c r="H19" s="55">
        <v>-65057682</v>
      </c>
      <c r="I19" s="33">
        <f t="shared" si="0"/>
        <v>-159.14172990638934</v>
      </c>
      <c r="J19" s="34">
        <f t="shared" si="1"/>
        <v>-202.53158550171352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0</v>
      </c>
      <c r="E26" s="46">
        <v>0</v>
      </c>
      <c r="F26" s="46">
        <v>0</v>
      </c>
      <c r="G26" s="47">
        <v>0</v>
      </c>
      <c r="H26" s="48">
        <v>0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19016865</v>
      </c>
      <c r="D32" s="43">
        <v>15269853</v>
      </c>
      <c r="E32" s="43">
        <v>12133264</v>
      </c>
      <c r="F32" s="43">
        <v>19350000</v>
      </c>
      <c r="G32" s="44">
        <v>2000000</v>
      </c>
      <c r="H32" s="45">
        <v>2000000</v>
      </c>
      <c r="I32" s="38">
        <f t="shared" si="0"/>
        <v>59.47893328621219</v>
      </c>
      <c r="J32" s="23">
        <f t="shared" si="1"/>
        <v>-45.17010054709228</v>
      </c>
      <c r="K32" s="2"/>
    </row>
    <row r="33" spans="1:11" ht="13.5" thickBot="1">
      <c r="A33" s="9"/>
      <c r="B33" s="39" t="s">
        <v>38</v>
      </c>
      <c r="C33" s="59">
        <v>19016865</v>
      </c>
      <c r="D33" s="59">
        <v>15269853</v>
      </c>
      <c r="E33" s="59">
        <v>12133264</v>
      </c>
      <c r="F33" s="59">
        <v>19350000</v>
      </c>
      <c r="G33" s="60">
        <v>2000000</v>
      </c>
      <c r="H33" s="61">
        <v>2000000</v>
      </c>
      <c r="I33" s="40">
        <f t="shared" si="0"/>
        <v>59.47893328621219</v>
      </c>
      <c r="J33" s="41">
        <f t="shared" si="1"/>
        <v>-45.17010054709228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2020-11-03T18:38:57Z</dcterms:created>
  <dcterms:modified xsi:type="dcterms:W3CDTF">2020-11-03T18:39:42Z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